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120" tabRatio="671" activeTab="2"/>
  </bookViews>
  <sheets>
    <sheet name="2014-15 zims" sheetId="1" r:id="rId1"/>
    <sheet name="Po fakultetima" sheetId="2" r:id="rId2"/>
    <sheet name="2014-15 ljetni" sheetId="3" r:id="rId3"/>
    <sheet name="Po fakultetima ljetni" sheetId="4" r:id="rId4"/>
    <sheet name="II ciklus" sheetId="5" r:id="rId5"/>
    <sheet name="III ciklus" sheetId="6" r:id="rId6"/>
  </sheets>
  <definedNames/>
  <calcPr fullCalcOnLoad="1"/>
</workbook>
</file>

<file path=xl/sharedStrings.xml><?xml version="1.0" encoding="utf-8"?>
<sst xmlns="http://schemas.openxmlformats.org/spreadsheetml/2006/main" count="1587" uniqueCount="254">
  <si>
    <t>UNIVERZITET U TUZLI</t>
  </si>
  <si>
    <t>Ured za nastavu i studentska pitanja</t>
  </si>
  <si>
    <t>AKADEMIJA DRAMSKIH UMJETNOSTI</t>
  </si>
  <si>
    <t>ODSJEK</t>
  </si>
  <si>
    <t>Godina</t>
  </si>
  <si>
    <t>Budžet TK</t>
  </si>
  <si>
    <t>SVP</t>
  </si>
  <si>
    <t>Ukupno</t>
  </si>
  <si>
    <t>UKUPNO</t>
  </si>
  <si>
    <t>I</t>
  </si>
  <si>
    <t>II</t>
  </si>
  <si>
    <t>III</t>
  </si>
  <si>
    <t>IV</t>
  </si>
  <si>
    <t>I put</t>
  </si>
  <si>
    <t>∑</t>
  </si>
  <si>
    <t>Obn.</t>
  </si>
  <si>
    <t>UKUPNO:</t>
  </si>
  <si>
    <t>UKUPNO SVI ODSJECI:</t>
  </si>
  <si>
    <t>Apsolventi:</t>
  </si>
  <si>
    <t>Imatrikulanti:</t>
  </si>
  <si>
    <t>EKONOMSKI FAKULTET</t>
  </si>
  <si>
    <t>FAKULTET ELEKTROTEHNIKE</t>
  </si>
  <si>
    <t>FAKULTET ZA TJELESNI ODGOJ I SPORT</t>
  </si>
  <si>
    <t>FARMACEUTSKI FAKULTET</t>
  </si>
  <si>
    <t>FILOZOFSKI FAKULTET</t>
  </si>
  <si>
    <t>MAŠINSKI FAKULTET</t>
  </si>
  <si>
    <t>MEDICINSKI FAKULTET</t>
  </si>
  <si>
    <t>Apsolventi VZŠ:</t>
  </si>
  <si>
    <t>Imatrikulanti VZŠ:</t>
  </si>
  <si>
    <t>PRIRODNO-MATEMATIČKI FAKULTET</t>
  </si>
  <si>
    <t>PRAVNI FAKULTET</t>
  </si>
  <si>
    <t>RUDARSKO-GEOLOŠKO-GRAĐEVINSKI FAKULTET</t>
  </si>
  <si>
    <t>TEHNOLOŠKI FAKULTET</t>
  </si>
  <si>
    <t>VANREDNI STUDIJ</t>
  </si>
  <si>
    <t>GEOGRAFIJA</t>
  </si>
  <si>
    <t>GLUMA</t>
  </si>
  <si>
    <t>PRODUKCIJA</t>
  </si>
  <si>
    <t>POREMEĆAJI U PONAŠANJU</t>
  </si>
  <si>
    <t>EDUKACIJA I REHABILITACIJA</t>
  </si>
  <si>
    <t>EDUKACIJSKO-REHABILITACIJSKI FAKULTET</t>
  </si>
  <si>
    <t>ENERGETSKA ELEKTROTEHNIKA</t>
  </si>
  <si>
    <t>BOSANSKI JEZIK</t>
  </si>
  <si>
    <t>ENGLESKI JEZIK</t>
  </si>
  <si>
    <t>NJEMAČKI JEZIK</t>
  </si>
  <si>
    <t>HISTORIJA</t>
  </si>
  <si>
    <t>SOCIJALNI RAD</t>
  </si>
  <si>
    <t>ŽURNALISTIKA</t>
  </si>
  <si>
    <t>TEHNIČKI ODGOJ I INFORMATIKA</t>
  </si>
  <si>
    <t>RAZREDNA NASTAVA</t>
  </si>
  <si>
    <t>FILOZOFIJA - SOCIOLOGIJA</t>
  </si>
  <si>
    <t>PREHRAMBENA TEHNOLOGIJA</t>
  </si>
  <si>
    <t>TEHNIČKA INFORMATIKA</t>
  </si>
  <si>
    <t>VANREDNI</t>
  </si>
  <si>
    <t>V</t>
  </si>
  <si>
    <t>VI</t>
  </si>
  <si>
    <t>KOMUNIKACIJE</t>
  </si>
  <si>
    <t>ENERGETSKO MAŠINSTVO</t>
  </si>
  <si>
    <t>PROIZVODNO MAŠINSTVO</t>
  </si>
  <si>
    <t>MEHATRONIKA</t>
  </si>
  <si>
    <t>RUDARSKI</t>
  </si>
  <si>
    <t>GEOLOŠKI</t>
  </si>
  <si>
    <t>GRAĐEVINSKI</t>
  </si>
  <si>
    <t>BEMS</t>
  </si>
  <si>
    <t>SIGURNOST I POMOĆ</t>
  </si>
  <si>
    <t>TURSKI JEZIK I KNJIŽEVNOST</t>
  </si>
  <si>
    <t>PSIHOLOGIJA I PEDAGOGIJA</t>
  </si>
  <si>
    <t>Marketing</t>
  </si>
  <si>
    <t>Ekonomska teorija i politika</t>
  </si>
  <si>
    <t>Finansije, bankarstvo i osiguranje</t>
  </si>
  <si>
    <t>Računovodstvo i poslovne finansije</t>
  </si>
  <si>
    <t>UKUPNO NA UNIVERZITETU U TUZLI - bez Odjeljenja u Travniku</t>
  </si>
  <si>
    <t>UKUPNO NA UNIVERZITETU U TUZLI</t>
  </si>
  <si>
    <t>HEMIJA/primjenjena</t>
  </si>
  <si>
    <t>MATEMATIKA/primjenjena</t>
  </si>
  <si>
    <t>FIZIKA/primjenjena</t>
  </si>
  <si>
    <t>BIOLOGIJA/primjenjena</t>
  </si>
  <si>
    <t>AGRONOMIJA</t>
  </si>
  <si>
    <t>EDUKACIJA TRENERA U SPORTU - specijalne namjene</t>
  </si>
  <si>
    <t>PREDŠKOLSKI ODGOJ I OBRAZOVANJE</t>
  </si>
  <si>
    <t>STUDIJ MEDICINE</t>
  </si>
  <si>
    <t>STUDIJ SESTRINSTVA</t>
  </si>
  <si>
    <t>STUDIJ FIZIOTERAPIJE</t>
  </si>
  <si>
    <t>Menadžement</t>
  </si>
  <si>
    <t>STUDIJ RADIOLOŠKE TEHNOL.</t>
  </si>
  <si>
    <t>STUDIJ SANITARNOG ZDRAVSTVA</t>
  </si>
  <si>
    <t>STUDIJ RADIOLOŠKE TEHNOLOGIJE</t>
  </si>
  <si>
    <t>POSLOVNA ADMINISTRACIJA - VANREDNI STUDIJ</t>
  </si>
  <si>
    <t>POSLOVNA ADMINISTRACIJA</t>
  </si>
  <si>
    <t>SMJER</t>
  </si>
  <si>
    <t>TJELESNI ODGOJ I SPORT</t>
  </si>
  <si>
    <t>ODSJEK ZDRAVSTVENIH STUDIJA</t>
  </si>
  <si>
    <t>Hemijsko inženjerstvo</t>
  </si>
  <si>
    <t>Akademija dramskih umjetnosti</t>
  </si>
  <si>
    <t>Ekonomski fakultet</t>
  </si>
  <si>
    <t>Filozofski fakultet</t>
  </si>
  <si>
    <t>Mašinski fakultet</t>
  </si>
  <si>
    <t>Pravni fakultet</t>
  </si>
  <si>
    <t>Prirodno-matematički fakultet</t>
  </si>
  <si>
    <t>Tehnološki fakultet</t>
  </si>
  <si>
    <t>STUDIJ MED.-LAB.DIJAGNOSTIKE</t>
  </si>
  <si>
    <t>HEMIJA/edukacija</t>
  </si>
  <si>
    <t>MATEMATIKA/edukacija</t>
  </si>
  <si>
    <t>FIZIKA/edukacija</t>
  </si>
  <si>
    <t>BIOLOGIJA/edukacija</t>
  </si>
  <si>
    <t>Fakultet/Akademija</t>
  </si>
  <si>
    <t>obnovili</t>
  </si>
  <si>
    <t>vanredni</t>
  </si>
  <si>
    <t>Fakultet elektrotehnike</t>
  </si>
  <si>
    <t>Fakultet za tjelesni odgoj i sport</t>
  </si>
  <si>
    <t>Farmaceutski fakultet</t>
  </si>
  <si>
    <t>Medicinski fakultet</t>
  </si>
  <si>
    <t>imatrik.</t>
  </si>
  <si>
    <t xml:space="preserve"> </t>
  </si>
  <si>
    <t>AUTOMATIKA I ROBOTIKA</t>
  </si>
  <si>
    <t>ELEKTROENERGETSKE MREŽE I SISTEMI</t>
  </si>
  <si>
    <t>ELEKTROTEHNIKA I SISTEMI KONVERZIJE ENERGIJE</t>
  </si>
  <si>
    <t>RAČUNARSTVO I INFORMATIKA</t>
  </si>
  <si>
    <t>TELEKOMUNIKACIJE</t>
  </si>
  <si>
    <t>HEMIJSKO INŽENJERESTVO I TEHNOLOGIJE</t>
  </si>
  <si>
    <t>Hemija i inženjerstvo materijala</t>
  </si>
  <si>
    <t>LOGOPEDIJA I (SURDO)AUDIOLOGIJA</t>
  </si>
  <si>
    <t>prvi put upisani</t>
  </si>
  <si>
    <t>apsolv.</t>
  </si>
  <si>
    <t>Edukacijsko rehabilitacijski fakultet</t>
  </si>
  <si>
    <t>Rudarsko-geološko-građevinski fakultet</t>
  </si>
  <si>
    <t>Inženjerstvo zaštite okoline</t>
  </si>
  <si>
    <t xml:space="preserve">      - Upravljanje kvalitetom i sig. hrane</t>
  </si>
  <si>
    <t xml:space="preserve">      - Prehrambeno inženjerstvo</t>
  </si>
  <si>
    <t>Prehrambena tehnologija</t>
  </si>
  <si>
    <t xml:space="preserve">      - Hemija i inženjerstvo materijala</t>
  </si>
  <si>
    <t xml:space="preserve">      - Ekološko inženjerstvo</t>
  </si>
  <si>
    <t xml:space="preserve">      - Hemijska tehnologija</t>
  </si>
  <si>
    <t xml:space="preserve">      - Hemijsko inženjerstvo</t>
  </si>
  <si>
    <t>Hemijsko inženjerstvo i tehnologija</t>
  </si>
  <si>
    <t>Sigurnost i pomoć</t>
  </si>
  <si>
    <t>Bušotinska eksploatacija                mineralnih sirovina</t>
  </si>
  <si>
    <t xml:space="preserve">      - Geotehnika</t>
  </si>
  <si>
    <t xml:space="preserve">      - Organizacija građenja</t>
  </si>
  <si>
    <t xml:space="preserve">      - Saobraćajnice</t>
  </si>
  <si>
    <t xml:space="preserve">      - Hidrotehnika</t>
  </si>
  <si>
    <t>Građevinarstvo</t>
  </si>
  <si>
    <t>Geologija</t>
  </si>
  <si>
    <t xml:space="preserve">      - Geookolinski inženjering i ventilacija</t>
  </si>
  <si>
    <t xml:space="preserve">      - Priprema mineralnih sirovina i mater.</t>
  </si>
  <si>
    <t xml:space="preserve">      - Podzemna eksploatacija</t>
  </si>
  <si>
    <t xml:space="preserve">      - Površinska eksploatacija</t>
  </si>
  <si>
    <t>Rudarstvo</t>
  </si>
  <si>
    <t xml:space="preserve">      - Edukacija u hemiji</t>
  </si>
  <si>
    <t xml:space="preserve">      - Primjenjena hemija</t>
  </si>
  <si>
    <t>Hemija</t>
  </si>
  <si>
    <t xml:space="preserve">      - Edukacija u biologiji</t>
  </si>
  <si>
    <t xml:space="preserve">      - Biosistematika i fiziologija</t>
  </si>
  <si>
    <t xml:space="preserve">      - Genetika i molekularna biologija</t>
  </si>
  <si>
    <t>Biologija</t>
  </si>
  <si>
    <t xml:space="preserve">      - Geografske osnove prost. planiranja</t>
  </si>
  <si>
    <t xml:space="preserve">      - Edukacija u geografiji</t>
  </si>
  <si>
    <t>Geografija</t>
  </si>
  <si>
    <t>Fizika</t>
  </si>
  <si>
    <t>Matematika</t>
  </si>
  <si>
    <t xml:space="preserve">      - Krivično pravo</t>
  </si>
  <si>
    <t xml:space="preserve">      - Komparat. pravna his. i komp. pravo</t>
  </si>
  <si>
    <t xml:space="preserve"> Mehatronika</t>
  </si>
  <si>
    <t xml:space="preserve">      - Industrijski inženjering</t>
  </si>
  <si>
    <t xml:space="preserve">      - Proizvodne tehnologije</t>
  </si>
  <si>
    <t>Proizvodno mašinstvo</t>
  </si>
  <si>
    <t xml:space="preserve">      - Socijalna politika</t>
  </si>
  <si>
    <t xml:space="preserve">      - Socijalni rad</t>
  </si>
  <si>
    <t>Socijalni rad</t>
  </si>
  <si>
    <t xml:space="preserve">      - Psihologija</t>
  </si>
  <si>
    <t xml:space="preserve">      - Pedagogija</t>
  </si>
  <si>
    <t>Pedagogija-Psihologija</t>
  </si>
  <si>
    <t>Žurnalistika</t>
  </si>
  <si>
    <t>Engleski jezik i književnost</t>
  </si>
  <si>
    <t>Tehnički odgoj i informatika</t>
  </si>
  <si>
    <t>Razredna nastava</t>
  </si>
  <si>
    <t xml:space="preserve">      - Lingvistika bosanskog jezika</t>
  </si>
  <si>
    <t xml:space="preserve">      - Bosanskohercegovačka književnost u književnohistorijskom kontekstu</t>
  </si>
  <si>
    <t>Bosanski jezik i književnost</t>
  </si>
  <si>
    <t xml:space="preserve">      - Sport i rekreacija</t>
  </si>
  <si>
    <t xml:space="preserve">      - Tjelesni odgoj</t>
  </si>
  <si>
    <t>Tjelesni odgoj i sport</t>
  </si>
  <si>
    <t>Fakultet  za tjelesni odgoj i sport</t>
  </si>
  <si>
    <t xml:space="preserve">      - Računarstvo i informatika</t>
  </si>
  <si>
    <t xml:space="preserve">      - Automatika i robotika</t>
  </si>
  <si>
    <t xml:space="preserve">      - Sistemi konverzije energije</t>
  </si>
  <si>
    <t xml:space="preserve">      - Elektroenergetske mreže i sistemi</t>
  </si>
  <si>
    <t>Elektrotehnika i računarstvo</t>
  </si>
  <si>
    <t>Fakultet  elektrotehnike</t>
  </si>
  <si>
    <t xml:space="preserve">      - Elektronsko poslovanje</t>
  </si>
  <si>
    <t xml:space="preserve">      - Poslovanje javnog sektora</t>
  </si>
  <si>
    <t xml:space="preserve">      - Poslovanje malih i srednjih preduz.</t>
  </si>
  <si>
    <t xml:space="preserve">      - Finansijsko poslovanje</t>
  </si>
  <si>
    <t xml:space="preserve">      - Računovodstvo i revizija</t>
  </si>
  <si>
    <t xml:space="preserve">      - Trgovina i međunarodno poslovanje</t>
  </si>
  <si>
    <t xml:space="preserve">Poslovna administracija </t>
  </si>
  <si>
    <t xml:space="preserve">      - Ekonomska teorija i politika</t>
  </si>
  <si>
    <t xml:space="preserve">      - Menadžment</t>
  </si>
  <si>
    <t xml:space="preserve">      - Finansije, bankarstvo i osiguranje</t>
  </si>
  <si>
    <t xml:space="preserve">      - Marketing</t>
  </si>
  <si>
    <t>Ekonomija</t>
  </si>
  <si>
    <t>Socijalna pedagogija</t>
  </si>
  <si>
    <t xml:space="preserve">      - Motorički porem. i hron. bolesti</t>
  </si>
  <si>
    <t xml:space="preserve">      - Oštećenje vida</t>
  </si>
  <si>
    <t xml:space="preserve">      - Intelektualne teškoće</t>
  </si>
  <si>
    <t>Specijalna edukacija i rehabilitacija</t>
  </si>
  <si>
    <t>Surdoaudiologija</t>
  </si>
  <si>
    <t>Logopedija</t>
  </si>
  <si>
    <t>Edukacijsko-rehabilitacijski fakultet</t>
  </si>
  <si>
    <t>Broj studenata</t>
  </si>
  <si>
    <t>Max. broj</t>
  </si>
  <si>
    <t>Fakultet/Akademija/Studijski program/ Usmjerenje</t>
  </si>
  <si>
    <t>Produkcija</t>
  </si>
  <si>
    <t xml:space="preserve">      - Metodika nastave bosanskog jezika i književnosti</t>
  </si>
  <si>
    <t>Historija - Stari i srednji vijek</t>
  </si>
  <si>
    <t xml:space="preserve">      - Prevođenje engleskog jezika</t>
  </si>
  <si>
    <t xml:space="preserve">      - Metodika nastave engleskog jezika</t>
  </si>
  <si>
    <t>Njemački jezik i književnost - Lingvistika njemačkog jezika</t>
  </si>
  <si>
    <t>Energetsko mašinstvo</t>
  </si>
  <si>
    <t xml:space="preserve">      - Održiva energija i okolina</t>
  </si>
  <si>
    <t xml:space="preserve">      - Termoenergetika</t>
  </si>
  <si>
    <t xml:space="preserve">      - Državno i međunarodno javno pravo</t>
  </si>
  <si>
    <t xml:space="preserve">      - Građansko pravo</t>
  </si>
  <si>
    <t xml:space="preserve">      - Upravno pravo</t>
  </si>
  <si>
    <t xml:space="preserve">      - Ekologija i zaštita prirode</t>
  </si>
  <si>
    <t xml:space="preserve">      - Mikrobiologija</t>
  </si>
  <si>
    <t xml:space="preserve">      - Primjenjena biologija</t>
  </si>
  <si>
    <t xml:space="preserve">      - Primjenjena matematika</t>
  </si>
  <si>
    <t xml:space="preserve">      - Edukacija u matematici</t>
  </si>
  <si>
    <t xml:space="preserve">      - Primjenjena fizika</t>
  </si>
  <si>
    <t xml:space="preserve">      - Edukacija u fizici</t>
  </si>
  <si>
    <t xml:space="preserve">      - Konstrukcije</t>
  </si>
  <si>
    <t>Min. broj</t>
  </si>
  <si>
    <t>Ekonomija i biznis</t>
  </si>
  <si>
    <t>Kineziologija</t>
  </si>
  <si>
    <t>Farmaceutske znanosti</t>
  </si>
  <si>
    <t xml:space="preserve">Bosanskohercegovačka književnost </t>
  </si>
  <si>
    <t>Historija</t>
  </si>
  <si>
    <t>Komunikologija</t>
  </si>
  <si>
    <t>Mašinstvo</t>
  </si>
  <si>
    <t>Biomedicina i zdravstvo</t>
  </si>
  <si>
    <t>Pravo</t>
  </si>
  <si>
    <t>Prehrambena inženjerstvo</t>
  </si>
  <si>
    <t xml:space="preserve">      - Telekomunikacije</t>
  </si>
  <si>
    <t>nema</t>
  </si>
  <si>
    <t>INŽENJERSTVO ZAŠTITE OKOLINE</t>
  </si>
  <si>
    <t>BROJ UPISANIH STUDENATA U AK. 2014/15. GODINI - zimski semestar</t>
  </si>
  <si>
    <t>Tuzla, 10.11.2014. godine</t>
  </si>
  <si>
    <t>Broj stud. prog./odsjeka u ak. 2013/14.</t>
  </si>
  <si>
    <t>Broj usmjerenja u ak. 2013/14.</t>
  </si>
  <si>
    <t>Broj stud. prog./odsjeka u ak. 2014/15.</t>
  </si>
  <si>
    <t>Tuzla, 20.01.2015.</t>
  </si>
  <si>
    <t>Tuzla, 23.04.2015. godine</t>
  </si>
  <si>
    <t>BROJ UPISANIH STUDENATA U AK. 2014/15. GODINI - ljetni semestar</t>
  </si>
  <si>
    <t>Računovodstvo i revizija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</si>
</sst>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Bookman Old Style"/>
      <family val="1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333333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7">
    <xf numFmtId="0" fontId="0" fillId="0" borderId="0" xfId="0" applyAlignment="1">
      <alignment/>
    </xf>
    <xf numFmtId="0" fontId="2" fillId="0" borderId="0" xfId="57" applyFont="1" applyAlignment="1">
      <alignment vertical="center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0" fillId="0" borderId="0" xfId="57" applyFill="1" applyBorder="1">
      <alignment/>
      <protection/>
    </xf>
    <xf numFmtId="0" fontId="1" fillId="0" borderId="0" xfId="57" applyFont="1" applyAlignment="1">
      <alignment horizontal="center"/>
      <protection/>
    </xf>
    <xf numFmtId="0" fontId="0" fillId="0" borderId="0" xfId="57" applyBorder="1">
      <alignment/>
      <protection/>
    </xf>
    <xf numFmtId="0" fontId="5" fillId="0" borderId="0" xfId="57" applyFont="1" applyBorder="1">
      <alignment/>
      <protection/>
    </xf>
    <xf numFmtId="0" fontId="1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57" applyAlignment="1">
      <alignment vertical="center"/>
      <protection/>
    </xf>
    <xf numFmtId="0" fontId="0" fillId="0" borderId="0" xfId="57" applyAlignment="1">
      <alignment horizontal="center" vertical="center"/>
      <protection/>
    </xf>
    <xf numFmtId="0" fontId="0" fillId="0" borderId="10" xfId="57" applyFill="1" applyBorder="1">
      <alignment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1" fillId="0" borderId="12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1" fillId="33" borderId="11" xfId="57" applyFont="1" applyFill="1" applyBorder="1" applyAlignment="1">
      <alignment horizontal="center"/>
      <protection/>
    </xf>
    <xf numFmtId="0" fontId="1" fillId="0" borderId="13" xfId="57" applyFont="1" applyBorder="1" applyAlignment="1">
      <alignment horizontal="center"/>
      <protection/>
    </xf>
    <xf numFmtId="0" fontId="0" fillId="0" borderId="14" xfId="57" applyBorder="1" applyAlignment="1">
      <alignment horizontal="center"/>
      <protection/>
    </xf>
    <xf numFmtId="0" fontId="0" fillId="0" borderId="15" xfId="57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0" fillId="33" borderId="14" xfId="57" applyFill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0" fillId="0" borderId="18" xfId="57" applyBorder="1" applyAlignment="1">
      <alignment horizontal="center"/>
      <protection/>
    </xf>
    <xf numFmtId="0" fontId="0" fillId="0" borderId="19" xfId="57" applyBorder="1" applyAlignment="1">
      <alignment horizontal="center"/>
      <protection/>
    </xf>
    <xf numFmtId="0" fontId="0" fillId="33" borderId="18" xfId="57" applyFill="1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0" fillId="0" borderId="21" xfId="57" applyFill="1" applyBorder="1" applyAlignment="1">
      <alignment horizontal="center" vertical="center"/>
      <protection/>
    </xf>
    <xf numFmtId="0" fontId="1" fillId="0" borderId="16" xfId="57" applyFont="1" applyFill="1" applyBorder="1" applyAlignment="1">
      <alignment horizontal="center"/>
      <protection/>
    </xf>
    <xf numFmtId="0" fontId="0" fillId="0" borderId="18" xfId="57" applyFill="1" applyBorder="1" applyAlignment="1">
      <alignment horizontal="center"/>
      <protection/>
    </xf>
    <xf numFmtId="0" fontId="0" fillId="0" borderId="19" xfId="57" applyFill="1" applyBorder="1" applyAlignment="1">
      <alignment horizontal="center"/>
      <protection/>
    </xf>
    <xf numFmtId="0" fontId="5" fillId="0" borderId="0" xfId="57" applyFont="1" applyFill="1" applyBorder="1">
      <alignment/>
      <protection/>
    </xf>
    <xf numFmtId="0" fontId="1" fillId="0" borderId="22" xfId="57" applyFont="1" applyBorder="1" applyAlignment="1">
      <alignment horizontal="center" vertical="center"/>
      <protection/>
    </xf>
    <xf numFmtId="0" fontId="0" fillId="0" borderId="23" xfId="57" applyBorder="1" applyAlignment="1">
      <alignment horizontal="center"/>
      <protection/>
    </xf>
    <xf numFmtId="0" fontId="0" fillId="0" borderId="24" xfId="57" applyBorder="1" applyAlignment="1">
      <alignment horizontal="center"/>
      <protection/>
    </xf>
    <xf numFmtId="0" fontId="0" fillId="0" borderId="25" xfId="57" applyBorder="1" applyAlignment="1">
      <alignment horizontal="center"/>
      <protection/>
    </xf>
    <xf numFmtId="1" fontId="0" fillId="0" borderId="26" xfId="57" applyNumberFormat="1" applyBorder="1" applyAlignment="1">
      <alignment horizontal="center"/>
      <protection/>
    </xf>
    <xf numFmtId="0" fontId="0" fillId="0" borderId="26" xfId="57" applyBorder="1" applyAlignment="1">
      <alignment horizontal="center"/>
      <protection/>
    </xf>
    <xf numFmtId="0" fontId="0" fillId="33" borderId="24" xfId="57" applyFill="1" applyBorder="1" applyAlignment="1">
      <alignment horizontal="center"/>
      <protection/>
    </xf>
    <xf numFmtId="0" fontId="1" fillId="0" borderId="23" xfId="57" applyFont="1" applyBorder="1" applyAlignment="1">
      <alignment horizontal="center"/>
      <protection/>
    </xf>
    <xf numFmtId="0" fontId="1" fillId="0" borderId="21" xfId="57" applyFont="1" applyBorder="1" applyAlignment="1">
      <alignment horizontal="center" vertical="center"/>
      <protection/>
    </xf>
    <xf numFmtId="0" fontId="1" fillId="0" borderId="27" xfId="57" applyFont="1" applyBorder="1" applyAlignment="1">
      <alignment horizontal="center"/>
      <protection/>
    </xf>
    <xf numFmtId="0" fontId="0" fillId="0" borderId="28" xfId="57" applyBorder="1" applyAlignment="1">
      <alignment horizontal="center"/>
      <protection/>
    </xf>
    <xf numFmtId="0" fontId="0" fillId="0" borderId="29" xfId="57" applyBorder="1" applyAlignment="1">
      <alignment horizontal="center"/>
      <protection/>
    </xf>
    <xf numFmtId="0" fontId="0" fillId="0" borderId="27" xfId="57" applyBorder="1" applyAlignment="1">
      <alignment horizontal="center"/>
      <protection/>
    </xf>
    <xf numFmtId="0" fontId="1" fillId="0" borderId="30" xfId="57" applyFont="1" applyBorder="1" applyAlignment="1">
      <alignment horizontal="center"/>
      <protection/>
    </xf>
    <xf numFmtId="0" fontId="0" fillId="0" borderId="31" xfId="57" applyBorder="1" applyAlignment="1">
      <alignment horizontal="center"/>
      <protection/>
    </xf>
    <xf numFmtId="0" fontId="1" fillId="0" borderId="32" xfId="57" applyFont="1" applyBorder="1" applyAlignment="1">
      <alignment horizontal="center"/>
      <protection/>
    </xf>
    <xf numFmtId="0" fontId="1" fillId="0" borderId="33" xfId="57" applyFont="1" applyBorder="1" applyAlignment="1">
      <alignment horizontal="center"/>
      <protection/>
    </xf>
    <xf numFmtId="0" fontId="0" fillId="0" borderId="34" xfId="57" applyBorder="1" applyAlignment="1">
      <alignment horizontal="center"/>
      <protection/>
    </xf>
    <xf numFmtId="0" fontId="0" fillId="0" borderId="35" xfId="57" applyBorder="1" applyAlignment="1">
      <alignment horizontal="center"/>
      <protection/>
    </xf>
    <xf numFmtId="0" fontId="1" fillId="0" borderId="33" xfId="57" applyFont="1" applyFill="1" applyBorder="1" applyAlignment="1">
      <alignment horizontal="center"/>
      <protection/>
    </xf>
    <xf numFmtId="0" fontId="0" fillId="0" borderId="34" xfId="57" applyFill="1" applyBorder="1" applyAlignment="1">
      <alignment horizontal="center"/>
      <protection/>
    </xf>
    <xf numFmtId="0" fontId="0" fillId="0" borderId="35" xfId="57" applyFill="1" applyBorder="1" applyAlignment="1">
      <alignment horizontal="center"/>
      <protection/>
    </xf>
    <xf numFmtId="0" fontId="0" fillId="0" borderId="36" xfId="57" applyBorder="1" applyAlignment="1">
      <alignment horizontal="center"/>
      <protection/>
    </xf>
    <xf numFmtId="0" fontId="0" fillId="0" borderId="37" xfId="57" applyBorder="1" applyAlignment="1">
      <alignment horizontal="center"/>
      <protection/>
    </xf>
    <xf numFmtId="0" fontId="1" fillId="0" borderId="38" xfId="57" applyFont="1" applyBorder="1" applyAlignment="1">
      <alignment horizontal="center"/>
      <protection/>
    </xf>
    <xf numFmtId="0" fontId="0" fillId="0" borderId="39" xfId="57" applyBorder="1" applyAlignment="1">
      <alignment horizontal="center"/>
      <protection/>
    </xf>
    <xf numFmtId="0" fontId="0" fillId="0" borderId="40" xfId="57" applyBorder="1" applyAlignment="1">
      <alignment horizontal="center"/>
      <protection/>
    </xf>
    <xf numFmtId="0" fontId="0" fillId="0" borderId="41" xfId="57" applyBorder="1" applyAlignment="1">
      <alignment horizontal="center"/>
      <protection/>
    </xf>
    <xf numFmtId="0" fontId="0" fillId="33" borderId="39" xfId="57" applyFill="1" applyBorder="1" applyAlignment="1">
      <alignment horizontal="center"/>
      <protection/>
    </xf>
    <xf numFmtId="0" fontId="1" fillId="0" borderId="26" xfId="57" applyFont="1" applyBorder="1" applyAlignment="1">
      <alignment horizontal="center"/>
      <protection/>
    </xf>
    <xf numFmtId="0" fontId="0" fillId="34" borderId="0" xfId="57" applyFill="1">
      <alignment/>
      <protection/>
    </xf>
    <xf numFmtId="0" fontId="1" fillId="0" borderId="42" xfId="57" applyFont="1" applyBorder="1" applyAlignment="1">
      <alignment horizontal="center"/>
      <protection/>
    </xf>
    <xf numFmtId="0" fontId="1" fillId="0" borderId="43" xfId="57" applyFont="1" applyBorder="1" applyAlignment="1">
      <alignment horizontal="center"/>
      <protection/>
    </xf>
    <xf numFmtId="0" fontId="1" fillId="0" borderId="44" xfId="57" applyFont="1" applyFill="1" applyBorder="1" applyAlignment="1">
      <alignment horizontal="center"/>
      <protection/>
    </xf>
    <xf numFmtId="0" fontId="0" fillId="0" borderId="16" xfId="57" applyFill="1" applyBorder="1" applyAlignment="1">
      <alignment horizontal="center"/>
      <protection/>
    </xf>
    <xf numFmtId="0" fontId="1" fillId="0" borderId="32" xfId="57" applyFont="1" applyFill="1" applyBorder="1" applyAlignment="1">
      <alignment horizontal="center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0" fillId="0" borderId="45" xfId="57" applyBorder="1" applyAlignment="1">
      <alignment horizontal="center"/>
      <protection/>
    </xf>
    <xf numFmtId="0" fontId="0" fillId="34" borderId="24" xfId="57" applyFill="1" applyBorder="1" applyAlignment="1">
      <alignment horizontal="center"/>
      <protection/>
    </xf>
    <xf numFmtId="0" fontId="1" fillId="0" borderId="41" xfId="57" applyFont="1" applyBorder="1" applyAlignment="1">
      <alignment horizontal="center"/>
      <protection/>
    </xf>
    <xf numFmtId="0" fontId="0" fillId="0" borderId="0" xfId="57" applyFill="1" applyAlignment="1">
      <alignment horizontal="center" vertical="center"/>
      <protection/>
    </xf>
    <xf numFmtId="0" fontId="0" fillId="0" borderId="0" xfId="57" applyFill="1">
      <alignment/>
      <protection/>
    </xf>
    <xf numFmtId="0" fontId="3" fillId="0" borderId="0" xfId="57" applyFont="1" applyFill="1" applyBorder="1" applyAlignment="1">
      <alignment/>
      <protection/>
    </xf>
    <xf numFmtId="0" fontId="1" fillId="0" borderId="0" xfId="57" applyFont="1" applyFill="1" applyBorder="1" applyAlignment="1">
      <alignment horizontal="center"/>
      <protection/>
    </xf>
    <xf numFmtId="0" fontId="0" fillId="0" borderId="46" xfId="57" applyBorder="1" applyAlignment="1">
      <alignment vertical="center"/>
      <protection/>
    </xf>
    <xf numFmtId="0" fontId="1" fillId="0" borderId="47" xfId="57" applyFont="1" applyBorder="1" applyAlignment="1">
      <alignment horizontal="center"/>
      <protection/>
    </xf>
    <xf numFmtId="0" fontId="0" fillId="33" borderId="48" xfId="57" applyFill="1" applyBorder="1" applyAlignment="1">
      <alignment horizontal="center"/>
      <protection/>
    </xf>
    <xf numFmtId="0" fontId="1" fillId="0" borderId="49" xfId="57" applyFont="1" applyBorder="1" applyAlignment="1">
      <alignment horizontal="center"/>
      <protection/>
    </xf>
    <xf numFmtId="0" fontId="0" fillId="0" borderId="50" xfId="57" applyBorder="1" applyAlignment="1">
      <alignment vertical="center"/>
      <protection/>
    </xf>
    <xf numFmtId="0" fontId="0" fillId="33" borderId="31" xfId="57" applyFill="1" applyBorder="1" applyAlignment="1">
      <alignment horizontal="center"/>
      <protection/>
    </xf>
    <xf numFmtId="0" fontId="0" fillId="0" borderId="50" xfId="57" applyFont="1" applyBorder="1" applyAlignment="1">
      <alignment vertical="center"/>
      <protection/>
    </xf>
    <xf numFmtId="0" fontId="0" fillId="0" borderId="18" xfId="57" applyFont="1" applyBorder="1" applyAlignment="1">
      <alignment horizontal="center" vertical="center"/>
      <protection/>
    </xf>
    <xf numFmtId="0" fontId="0" fillId="0" borderId="19" xfId="57" applyFont="1" applyBorder="1" applyAlignment="1">
      <alignment horizontal="center" vertical="center"/>
      <protection/>
    </xf>
    <xf numFmtId="0" fontId="0" fillId="0" borderId="16" xfId="57" applyFont="1" applyBorder="1" applyAlignment="1">
      <alignment horizontal="center" vertical="center"/>
      <protection/>
    </xf>
    <xf numFmtId="0" fontId="0" fillId="0" borderId="51" xfId="57" applyFont="1" applyBorder="1" applyAlignment="1">
      <alignment vertical="center"/>
      <protection/>
    </xf>
    <xf numFmtId="0" fontId="0" fillId="0" borderId="18" xfId="57" applyFill="1" applyBorder="1" applyAlignment="1">
      <alignment horizontal="center" vertical="center"/>
      <protection/>
    </xf>
    <xf numFmtId="0" fontId="0" fillId="0" borderId="19" xfId="57" applyFill="1" applyBorder="1" applyAlignment="1">
      <alignment horizontal="center" vertical="center"/>
      <protection/>
    </xf>
    <xf numFmtId="0" fontId="0" fillId="0" borderId="16" xfId="57" applyFill="1" applyBorder="1" applyAlignment="1">
      <alignment horizontal="center" vertical="center"/>
      <protection/>
    </xf>
    <xf numFmtId="0" fontId="0" fillId="33" borderId="36" xfId="57" applyFill="1" applyBorder="1" applyAlignment="1">
      <alignment horizontal="center"/>
      <protection/>
    </xf>
    <xf numFmtId="0" fontId="1" fillId="0" borderId="52" xfId="57" applyFont="1" applyBorder="1" applyAlignment="1">
      <alignment horizontal="center"/>
      <protection/>
    </xf>
    <xf numFmtId="0" fontId="1" fillId="0" borderId="53" xfId="57" applyFont="1" applyFill="1" applyBorder="1" applyAlignment="1">
      <alignment horizontal="center"/>
      <protection/>
    </xf>
    <xf numFmtId="0" fontId="1" fillId="0" borderId="19" xfId="57" applyFont="1" applyFill="1" applyBorder="1" applyAlignment="1">
      <alignment horizontal="center"/>
      <protection/>
    </xf>
    <xf numFmtId="0" fontId="0" fillId="0" borderId="43" xfId="57" applyFill="1" applyBorder="1" applyAlignment="1">
      <alignment horizontal="center"/>
      <protection/>
    </xf>
    <xf numFmtId="0" fontId="0" fillId="33" borderId="51" xfId="57" applyFill="1" applyBorder="1" applyAlignment="1">
      <alignment horizontal="center"/>
      <protection/>
    </xf>
    <xf numFmtId="0" fontId="0" fillId="0" borderId="29" xfId="57" applyFill="1" applyBorder="1" applyAlignment="1">
      <alignment horizontal="center"/>
      <protection/>
    </xf>
    <xf numFmtId="0" fontId="0" fillId="0" borderId="27" xfId="57" applyFill="1" applyBorder="1" applyAlignment="1">
      <alignment horizontal="center"/>
      <protection/>
    </xf>
    <xf numFmtId="0" fontId="1" fillId="0" borderId="49" xfId="57" applyFont="1" applyFill="1" applyBorder="1" applyAlignment="1">
      <alignment horizontal="center"/>
      <protection/>
    </xf>
    <xf numFmtId="0" fontId="1" fillId="0" borderId="20" xfId="57" applyFont="1" applyFill="1" applyBorder="1" applyAlignment="1">
      <alignment horizontal="center"/>
      <protection/>
    </xf>
    <xf numFmtId="0" fontId="1" fillId="0" borderId="0" xfId="57" applyFont="1" applyFill="1" applyAlignment="1">
      <alignment horizontal="center"/>
      <protection/>
    </xf>
    <xf numFmtId="0" fontId="0" fillId="35" borderId="24" xfId="57" applyFill="1" applyBorder="1" applyAlignment="1">
      <alignment horizontal="center"/>
      <protection/>
    </xf>
    <xf numFmtId="0" fontId="0" fillId="0" borderId="51" xfId="57" applyBorder="1" applyAlignment="1">
      <alignment horizontal="center"/>
      <protection/>
    </xf>
    <xf numFmtId="0" fontId="0" fillId="0" borderId="54" xfId="57" applyBorder="1" applyAlignment="1">
      <alignment horizontal="center"/>
      <protection/>
    </xf>
    <xf numFmtId="0" fontId="1" fillId="0" borderId="39" xfId="57" applyFont="1" applyBorder="1" applyAlignment="1">
      <alignment horizontal="center"/>
      <protection/>
    </xf>
    <xf numFmtId="0" fontId="0" fillId="0" borderId="21" xfId="57" applyBorder="1">
      <alignment/>
      <protection/>
    </xf>
    <xf numFmtId="0" fontId="3" fillId="34" borderId="0" xfId="57" applyFont="1" applyFill="1" applyBorder="1" applyAlignment="1">
      <alignment/>
      <protection/>
    </xf>
    <xf numFmtId="0" fontId="3" fillId="0" borderId="0" xfId="57" applyFont="1" applyBorder="1" applyAlignment="1">
      <alignment/>
      <protection/>
    </xf>
    <xf numFmtId="0" fontId="1" fillId="0" borderId="0" xfId="57" applyFont="1" applyBorder="1" applyAlignment="1">
      <alignment horizontal="center"/>
      <protection/>
    </xf>
    <xf numFmtId="0" fontId="1" fillId="35" borderId="11" xfId="57" applyFont="1" applyFill="1" applyBorder="1" applyAlignment="1">
      <alignment horizontal="center"/>
      <protection/>
    </xf>
    <xf numFmtId="0" fontId="0" fillId="35" borderId="51" xfId="57" applyFill="1" applyBorder="1" applyAlignment="1">
      <alignment horizontal="center"/>
      <protection/>
    </xf>
    <xf numFmtId="0" fontId="0" fillId="35" borderId="18" xfId="57" applyFill="1" applyBorder="1" applyAlignment="1">
      <alignment horizontal="center"/>
      <protection/>
    </xf>
    <xf numFmtId="0" fontId="0" fillId="0" borderId="24" xfId="57" applyFill="1" applyBorder="1" applyAlignment="1">
      <alignment horizontal="center"/>
      <protection/>
    </xf>
    <xf numFmtId="0" fontId="1" fillId="0" borderId="55" xfId="57" applyFont="1" applyBorder="1" applyAlignment="1">
      <alignment horizontal="center"/>
      <protection/>
    </xf>
    <xf numFmtId="0" fontId="1" fillId="0" borderId="56" xfId="57" applyFont="1" applyBorder="1" applyAlignment="1">
      <alignment horizontal="center"/>
      <protection/>
    </xf>
    <xf numFmtId="0" fontId="0" fillId="0" borderId="54" xfId="57" applyFill="1" applyBorder="1" applyAlignment="1">
      <alignment horizontal="center"/>
      <protection/>
    </xf>
    <xf numFmtId="0" fontId="0" fillId="0" borderId="33" xfId="57" applyFill="1" applyBorder="1" applyAlignment="1">
      <alignment horizontal="center"/>
      <protection/>
    </xf>
    <xf numFmtId="0" fontId="0" fillId="0" borderId="44" xfId="57" applyFill="1" applyBorder="1" applyAlignment="1">
      <alignment horizontal="center"/>
      <protection/>
    </xf>
    <xf numFmtId="0" fontId="1" fillId="35" borderId="39" xfId="57" applyFont="1" applyFill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42" xfId="57" applyBorder="1" applyAlignment="1">
      <alignment horizontal="center"/>
      <protection/>
    </xf>
    <xf numFmtId="0" fontId="0" fillId="0" borderId="43" xfId="57" applyBorder="1" applyAlignment="1">
      <alignment horizontal="center"/>
      <protection/>
    </xf>
    <xf numFmtId="0" fontId="1" fillId="0" borderId="44" xfId="57" applyFont="1" applyFill="1" applyBorder="1" applyAlignment="1">
      <alignment horizontal="center"/>
      <protection/>
    </xf>
    <xf numFmtId="0" fontId="0" fillId="0" borderId="54" xfId="57" applyFont="1" applyFill="1" applyBorder="1" applyAlignment="1">
      <alignment horizontal="center"/>
      <protection/>
    </xf>
    <xf numFmtId="0" fontId="0" fillId="0" borderId="35" xfId="57" applyFont="1" applyFill="1" applyBorder="1" applyAlignment="1">
      <alignment horizontal="center"/>
      <protection/>
    </xf>
    <xf numFmtId="0" fontId="0" fillId="0" borderId="16" xfId="57" applyFont="1" applyFill="1" applyBorder="1" applyAlignment="1">
      <alignment horizontal="center"/>
      <protection/>
    </xf>
    <xf numFmtId="0" fontId="0" fillId="0" borderId="34" xfId="57" applyFont="1" applyFill="1" applyBorder="1" applyAlignment="1">
      <alignment horizontal="center"/>
      <protection/>
    </xf>
    <xf numFmtId="0" fontId="0" fillId="0" borderId="43" xfId="57" applyFont="1" applyFill="1" applyBorder="1" applyAlignment="1">
      <alignment horizontal="center"/>
      <protection/>
    </xf>
    <xf numFmtId="0" fontId="0" fillId="33" borderId="18" xfId="57" applyFont="1" applyFill="1" applyBorder="1" applyAlignment="1">
      <alignment horizontal="center"/>
      <protection/>
    </xf>
    <xf numFmtId="0" fontId="0" fillId="0" borderId="19" xfId="57" applyFont="1" applyFill="1" applyBorder="1" applyAlignment="1">
      <alignment horizontal="center"/>
      <protection/>
    </xf>
    <xf numFmtId="0" fontId="1" fillId="0" borderId="32" xfId="57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1" fillId="0" borderId="24" xfId="57" applyFont="1" applyBorder="1" applyAlignment="1">
      <alignment horizontal="center"/>
      <protection/>
    </xf>
    <xf numFmtId="0" fontId="1" fillId="0" borderId="25" xfId="57" applyFont="1" applyBorder="1" applyAlignment="1">
      <alignment horizontal="center"/>
      <protection/>
    </xf>
    <xf numFmtId="0" fontId="1" fillId="33" borderId="24" xfId="57" applyFont="1" applyFill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0" fontId="0" fillId="33" borderId="14" xfId="57" applyFont="1" applyFill="1" applyBorder="1" applyAlignment="1">
      <alignment horizontal="center"/>
      <protection/>
    </xf>
    <xf numFmtId="0" fontId="0" fillId="0" borderId="30" xfId="57" applyFont="1" applyBorder="1" applyAlignment="1">
      <alignment horizontal="center"/>
      <protection/>
    </xf>
    <xf numFmtId="0" fontId="0" fillId="0" borderId="18" xfId="57" applyFont="1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0" fontId="0" fillId="0" borderId="16" xfId="57" applyFont="1" applyBorder="1" applyAlignment="1">
      <alignment horizontal="center"/>
      <protection/>
    </xf>
    <xf numFmtId="0" fontId="0" fillId="33" borderId="18" xfId="57" applyFont="1" applyFill="1" applyBorder="1" applyAlignment="1">
      <alignment horizontal="center"/>
      <protection/>
    </xf>
    <xf numFmtId="0" fontId="0" fillId="0" borderId="32" xfId="57" applyFont="1" applyBorder="1" applyAlignment="1">
      <alignment horizontal="center"/>
      <protection/>
    </xf>
    <xf numFmtId="0" fontId="0" fillId="0" borderId="18" xfId="57" applyFont="1" applyFill="1" applyBorder="1" applyAlignment="1">
      <alignment horizontal="center"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16" xfId="57" applyFont="1" applyFill="1" applyBorder="1" applyAlignment="1">
      <alignment horizontal="center"/>
      <protection/>
    </xf>
    <xf numFmtId="0" fontId="0" fillId="0" borderId="32" xfId="57" applyFont="1" applyFill="1" applyBorder="1" applyAlignment="1">
      <alignment horizontal="center"/>
      <protection/>
    </xf>
    <xf numFmtId="0" fontId="0" fillId="0" borderId="24" xfId="57" applyFont="1" applyBorder="1" applyAlignment="1">
      <alignment horizontal="center"/>
      <protection/>
    </xf>
    <xf numFmtId="0" fontId="0" fillId="0" borderId="25" xfId="57" applyFont="1" applyBorder="1" applyAlignment="1">
      <alignment horizontal="center"/>
      <protection/>
    </xf>
    <xf numFmtId="0" fontId="0" fillId="0" borderId="26" xfId="57" applyFont="1" applyBorder="1" applyAlignment="1">
      <alignment horizontal="center"/>
      <protection/>
    </xf>
    <xf numFmtId="0" fontId="0" fillId="33" borderId="24" xfId="57" applyFont="1" applyFill="1" applyBorder="1" applyAlignment="1">
      <alignment horizontal="center"/>
      <protection/>
    </xf>
    <xf numFmtId="0" fontId="0" fillId="0" borderId="57" xfId="57" applyFont="1" applyBorder="1" applyAlignment="1">
      <alignment horizontal="center"/>
      <protection/>
    </xf>
    <xf numFmtId="0" fontId="0" fillId="0" borderId="47" xfId="57" applyFont="1" applyBorder="1" applyAlignment="1">
      <alignment horizontal="center"/>
      <protection/>
    </xf>
    <xf numFmtId="0" fontId="0" fillId="0" borderId="43" xfId="57" applyFont="1" applyBorder="1" applyAlignment="1">
      <alignment horizontal="center"/>
      <protection/>
    </xf>
    <xf numFmtId="0" fontId="0" fillId="0" borderId="37" xfId="57" applyFont="1" applyBorder="1" applyAlignment="1">
      <alignment horizontal="center"/>
      <protection/>
    </xf>
    <xf numFmtId="0" fontId="0" fillId="0" borderId="38" xfId="57" applyFont="1" applyBorder="1" applyAlignment="1">
      <alignment horizontal="center"/>
      <protection/>
    </xf>
    <xf numFmtId="0" fontId="1" fillId="0" borderId="58" xfId="57" applyFont="1" applyBorder="1" applyAlignment="1">
      <alignment horizontal="center"/>
      <protection/>
    </xf>
    <xf numFmtId="0" fontId="0" fillId="0" borderId="59" xfId="57" applyFont="1" applyBorder="1" applyAlignment="1">
      <alignment horizontal="center"/>
      <protection/>
    </xf>
    <xf numFmtId="0" fontId="0" fillId="0" borderId="60" xfId="57" applyFont="1" applyBorder="1" applyAlignment="1">
      <alignment horizontal="center"/>
      <protection/>
    </xf>
    <xf numFmtId="0" fontId="1" fillId="0" borderId="22" xfId="57" applyFont="1" applyBorder="1" applyAlignment="1">
      <alignment horizontal="center" vertical="center"/>
      <protection/>
    </xf>
    <xf numFmtId="0" fontId="1" fillId="0" borderId="45" xfId="57" applyFont="1" applyBorder="1" applyAlignment="1">
      <alignment horizontal="center"/>
      <protection/>
    </xf>
    <xf numFmtId="0" fontId="1" fillId="0" borderId="61" xfId="57" applyFont="1" applyBorder="1" applyAlignment="1">
      <alignment horizontal="center"/>
      <protection/>
    </xf>
    <xf numFmtId="0" fontId="1" fillId="35" borderId="61" xfId="57" applyFont="1" applyFill="1" applyBorder="1" applyAlignment="1">
      <alignment horizontal="center"/>
      <protection/>
    </xf>
    <xf numFmtId="0" fontId="1" fillId="0" borderId="62" xfId="57" applyFont="1" applyBorder="1" applyAlignment="1">
      <alignment horizontal="center"/>
      <protection/>
    </xf>
    <xf numFmtId="0" fontId="1" fillId="0" borderId="63" xfId="57" applyFont="1" applyBorder="1" applyAlignment="1">
      <alignment horizontal="center"/>
      <protection/>
    </xf>
    <xf numFmtId="0" fontId="1" fillId="0" borderId="0" xfId="57" applyFont="1" applyBorder="1">
      <alignment/>
      <protection/>
    </xf>
    <xf numFmtId="0" fontId="0" fillId="0" borderId="49" xfId="57" applyFont="1" applyBorder="1" applyAlignment="1">
      <alignment horizontal="center"/>
      <protection/>
    </xf>
    <xf numFmtId="0" fontId="0" fillId="35" borderId="24" xfId="57" applyFont="1" applyFill="1" applyBorder="1" applyAlignment="1">
      <alignment horizontal="center"/>
      <protection/>
    </xf>
    <xf numFmtId="0" fontId="0" fillId="0" borderId="23" xfId="57" applyFont="1" applyBorder="1" applyAlignment="1">
      <alignment horizontal="center"/>
      <protection/>
    </xf>
    <xf numFmtId="0" fontId="0" fillId="0" borderId="20" xfId="57" applyFont="1" applyBorder="1" applyAlignment="1">
      <alignment horizontal="center"/>
      <protection/>
    </xf>
    <xf numFmtId="0" fontId="1" fillId="0" borderId="27" xfId="57" applyFont="1" applyFill="1" applyBorder="1" applyAlignment="1">
      <alignment horizontal="center"/>
      <protection/>
    </xf>
    <xf numFmtId="0" fontId="0" fillId="0" borderId="15" xfId="57" applyFill="1" applyBorder="1" applyAlignment="1">
      <alignment horizontal="center"/>
      <protection/>
    </xf>
    <xf numFmtId="0" fontId="0" fillId="0" borderId="13" xfId="57" applyFill="1" applyBorder="1" applyAlignment="1">
      <alignment horizontal="center"/>
      <protection/>
    </xf>
    <xf numFmtId="0" fontId="0" fillId="0" borderId="49" xfId="57" applyFont="1" applyFill="1" applyBorder="1" applyAlignment="1">
      <alignment horizontal="center"/>
      <protection/>
    </xf>
    <xf numFmtId="0" fontId="0" fillId="33" borderId="24" xfId="57" applyFont="1" applyFill="1" applyBorder="1" applyAlignment="1">
      <alignment horizontal="center"/>
      <protection/>
    </xf>
    <xf numFmtId="0" fontId="0" fillId="34" borderId="25" xfId="57" applyFont="1" applyFill="1" applyBorder="1" applyAlignment="1">
      <alignment horizontal="center"/>
      <protection/>
    </xf>
    <xf numFmtId="0" fontId="0" fillId="0" borderId="26" xfId="57" applyFont="1" applyFill="1" applyBorder="1" applyAlignment="1">
      <alignment horizontal="center"/>
      <protection/>
    </xf>
    <xf numFmtId="0" fontId="0" fillId="34" borderId="38" xfId="57" applyFont="1" applyFill="1" applyBorder="1" applyAlignment="1">
      <alignment horizontal="center"/>
      <protection/>
    </xf>
    <xf numFmtId="0" fontId="1" fillId="0" borderId="64" xfId="57" applyFont="1" applyFill="1" applyBorder="1" applyAlignment="1">
      <alignment horizontal="center"/>
      <protection/>
    </xf>
    <xf numFmtId="0" fontId="1" fillId="0" borderId="65" xfId="57" applyFont="1" applyFill="1" applyBorder="1" applyAlignment="1">
      <alignment horizontal="center"/>
      <protection/>
    </xf>
    <xf numFmtId="0" fontId="1" fillId="0" borderId="12" xfId="57" applyFont="1" applyFill="1" applyBorder="1" applyAlignment="1">
      <alignment horizontal="center"/>
      <protection/>
    </xf>
    <xf numFmtId="0" fontId="1" fillId="34" borderId="39" xfId="57" applyFont="1" applyFill="1" applyBorder="1" applyAlignment="1">
      <alignment horizontal="center"/>
      <protection/>
    </xf>
    <xf numFmtId="0" fontId="1" fillId="34" borderId="11" xfId="57" applyFont="1" applyFill="1" applyBorder="1" applyAlignment="1">
      <alignment horizontal="center"/>
      <protection/>
    </xf>
    <xf numFmtId="0" fontId="0" fillId="0" borderId="0" xfId="57" applyBorder="1" applyAlignment="1">
      <alignment horizontal="center" vertical="center"/>
      <protection/>
    </xf>
    <xf numFmtId="0" fontId="1" fillId="0" borderId="29" xfId="57" applyFont="1" applyBorder="1" applyAlignment="1">
      <alignment horizontal="center"/>
      <protection/>
    </xf>
    <xf numFmtId="0" fontId="1" fillId="0" borderId="19" xfId="57" applyFont="1" applyBorder="1" applyAlignment="1">
      <alignment horizontal="center"/>
      <protection/>
    </xf>
    <xf numFmtId="0" fontId="1" fillId="0" borderId="35" xfId="57" applyFont="1" applyFill="1" applyBorder="1" applyAlignment="1">
      <alignment horizontal="center"/>
      <protection/>
    </xf>
    <xf numFmtId="0" fontId="0" fillId="33" borderId="54" xfId="57" applyFill="1" applyBorder="1" applyAlignment="1">
      <alignment horizontal="center"/>
      <protection/>
    </xf>
    <xf numFmtId="0" fontId="1" fillId="0" borderId="55" xfId="57" applyFont="1" applyFill="1" applyBorder="1" applyAlignment="1">
      <alignment horizontal="center"/>
      <protection/>
    </xf>
    <xf numFmtId="0" fontId="0" fillId="0" borderId="47" xfId="57" applyBorder="1" applyAlignment="1">
      <alignment horizontal="center"/>
      <protection/>
    </xf>
    <xf numFmtId="0" fontId="1" fillId="0" borderId="57" xfId="57" applyFont="1" applyFill="1" applyBorder="1" applyAlignment="1">
      <alignment horizontal="center"/>
      <protection/>
    </xf>
    <xf numFmtId="0" fontId="1" fillId="0" borderId="15" xfId="57" applyFont="1" applyBorder="1" applyAlignment="1">
      <alignment horizontal="center"/>
      <protection/>
    </xf>
    <xf numFmtId="0" fontId="0" fillId="35" borderId="39" xfId="57" applyFill="1" applyBorder="1" applyAlignment="1">
      <alignment horizontal="center"/>
      <protection/>
    </xf>
    <xf numFmtId="0" fontId="1" fillId="0" borderId="59" xfId="57" applyFont="1" applyFill="1" applyBorder="1" applyAlignment="1">
      <alignment horizontal="center"/>
      <protection/>
    </xf>
    <xf numFmtId="0" fontId="49" fillId="0" borderId="0" xfId="57" applyFont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1" fillId="0" borderId="66" xfId="57" applyFont="1" applyBorder="1" applyAlignment="1">
      <alignment horizontal="center" vertical="center"/>
      <protection/>
    </xf>
    <xf numFmtId="0" fontId="0" fillId="0" borderId="67" xfId="57" applyBorder="1" applyAlignment="1">
      <alignment horizontal="center"/>
      <protection/>
    </xf>
    <xf numFmtId="0" fontId="1" fillId="0" borderId="60" xfId="57" applyFont="1" applyBorder="1" applyAlignment="1">
      <alignment horizontal="center"/>
      <protection/>
    </xf>
    <xf numFmtId="0" fontId="0" fillId="33" borderId="0" xfId="57" applyFill="1">
      <alignment/>
      <protection/>
    </xf>
    <xf numFmtId="0" fontId="1" fillId="0" borderId="65" xfId="57" applyFont="1" applyBorder="1" applyAlignment="1">
      <alignment horizontal="center"/>
      <protection/>
    </xf>
    <xf numFmtId="0" fontId="1" fillId="0" borderId="11" xfId="57" applyFont="1" applyFill="1" applyBorder="1" applyAlignment="1">
      <alignment horizontal="center"/>
      <protection/>
    </xf>
    <xf numFmtId="0" fontId="4" fillId="0" borderId="11" xfId="57" applyFont="1" applyFill="1" applyBorder="1" applyAlignment="1">
      <alignment horizontal="center"/>
      <protection/>
    </xf>
    <xf numFmtId="0" fontId="1" fillId="0" borderId="30" xfId="57" applyFont="1" applyFill="1" applyBorder="1" applyAlignment="1">
      <alignment horizontal="center"/>
      <protection/>
    </xf>
    <xf numFmtId="0" fontId="1" fillId="0" borderId="22" xfId="57" applyFont="1" applyFill="1" applyBorder="1" applyAlignment="1">
      <alignment horizontal="center" vertical="center"/>
      <protection/>
    </xf>
    <xf numFmtId="0" fontId="1" fillId="0" borderId="42" xfId="57" applyFont="1" applyFill="1" applyBorder="1" applyAlignment="1">
      <alignment horizontal="center"/>
      <protection/>
    </xf>
    <xf numFmtId="0" fontId="1" fillId="0" borderId="41" xfId="57" applyFont="1" applyFill="1" applyBorder="1" applyAlignment="1">
      <alignment horizontal="center"/>
      <protection/>
    </xf>
    <xf numFmtId="0" fontId="1" fillId="0" borderId="13" xfId="57" applyFont="1" applyFill="1" applyBorder="1" applyAlignment="1">
      <alignment horizontal="center"/>
      <protection/>
    </xf>
    <xf numFmtId="0" fontId="1" fillId="0" borderId="26" xfId="57" applyFont="1" applyFill="1" applyBorder="1" applyAlignment="1">
      <alignment horizontal="center"/>
      <protection/>
    </xf>
    <xf numFmtId="0" fontId="1" fillId="0" borderId="38" xfId="57" applyFont="1" applyFill="1" applyBorder="1" applyAlignment="1">
      <alignment horizontal="center"/>
      <protection/>
    </xf>
    <xf numFmtId="0" fontId="0" fillId="0" borderId="14" xfId="57" applyFont="1" applyFill="1" applyBorder="1" applyAlignment="1">
      <alignment horizontal="center"/>
      <protection/>
    </xf>
    <xf numFmtId="0" fontId="0" fillId="0" borderId="15" xfId="57" applyFont="1" applyFill="1" applyBorder="1" applyAlignment="1">
      <alignment horizontal="center"/>
      <protection/>
    </xf>
    <xf numFmtId="0" fontId="1" fillId="0" borderId="24" xfId="57" applyFont="1" applyFill="1" applyBorder="1" applyAlignment="1">
      <alignment horizontal="center"/>
      <protection/>
    </xf>
    <xf numFmtId="0" fontId="1" fillId="0" borderId="25" xfId="57" applyFont="1" applyFill="1" applyBorder="1" applyAlignment="1">
      <alignment horizontal="center"/>
      <protection/>
    </xf>
    <xf numFmtId="0" fontId="0" fillId="33" borderId="18" xfId="57" applyFont="1" applyFill="1" applyBorder="1">
      <alignment/>
      <protection/>
    </xf>
    <xf numFmtId="0" fontId="0" fillId="0" borderId="19" xfId="57" applyFont="1" applyFill="1" applyBorder="1">
      <alignment/>
      <protection/>
    </xf>
    <xf numFmtId="0" fontId="0" fillId="0" borderId="19" xfId="0" applyBorder="1" applyAlignment="1">
      <alignment horizontal="center"/>
    </xf>
    <xf numFmtId="0" fontId="0" fillId="0" borderId="68" xfId="57" applyBorder="1" applyAlignment="1">
      <alignment horizontal="center" vertical="center" wrapText="1"/>
      <protection/>
    </xf>
    <xf numFmtId="0" fontId="1" fillId="0" borderId="69" xfId="57" applyFont="1" applyBorder="1" applyAlignment="1">
      <alignment horizontal="center"/>
      <protection/>
    </xf>
    <xf numFmtId="0" fontId="0" fillId="0" borderId="50" xfId="57" applyBorder="1" applyAlignment="1">
      <alignment horizontal="center"/>
      <protection/>
    </xf>
    <xf numFmtId="0" fontId="0" fillId="0" borderId="69" xfId="57" applyBorder="1" applyAlignment="1">
      <alignment horizontal="center"/>
      <protection/>
    </xf>
    <xf numFmtId="0" fontId="0" fillId="0" borderId="62" xfId="57" applyBorder="1" applyAlignment="1">
      <alignment horizontal="center" vertical="center" wrapText="1"/>
      <protection/>
    </xf>
    <xf numFmtId="0" fontId="0" fillId="0" borderId="69" xfId="57" applyBorder="1" applyAlignment="1">
      <alignment horizontal="center" vertical="center" wrapText="1"/>
      <protection/>
    </xf>
    <xf numFmtId="0" fontId="0" fillId="0" borderId="39" xfId="57" applyFont="1" applyBorder="1" applyAlignment="1">
      <alignment horizontal="center"/>
      <protection/>
    </xf>
    <xf numFmtId="0" fontId="0" fillId="0" borderId="0" xfId="57" applyFont="1">
      <alignment/>
      <protection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0" fillId="0" borderId="60" xfId="0" applyFont="1" applyBorder="1" applyAlignment="1">
      <alignment vertical="top" wrapText="1"/>
    </xf>
    <xf numFmtId="0" fontId="7" fillId="0" borderId="7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50" fillId="0" borderId="71" xfId="0" applyFont="1" applyBorder="1" applyAlignment="1">
      <alignment vertical="top" wrapText="1"/>
    </xf>
    <xf numFmtId="0" fontId="7" fillId="0" borderId="7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/>
    </xf>
    <xf numFmtId="0" fontId="0" fillId="0" borderId="25" xfId="57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 wrapText="1"/>
    </xf>
    <xf numFmtId="0" fontId="1" fillId="0" borderId="73" xfId="0" applyFont="1" applyBorder="1" applyAlignment="1">
      <alignment vertical="center"/>
    </xf>
    <xf numFmtId="0" fontId="0" fillId="34" borderId="33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left" vertical="center" wrapText="1"/>
    </xf>
    <xf numFmtId="0" fontId="0" fillId="34" borderId="75" xfId="0" applyFont="1" applyFill="1" applyBorder="1" applyAlignment="1">
      <alignment horizontal="center" vertical="center" wrapText="1"/>
    </xf>
    <xf numFmtId="0" fontId="0" fillId="34" borderId="76" xfId="0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49" fontId="0" fillId="0" borderId="78" xfId="0" applyNumberFormat="1" applyFont="1" applyBorder="1" applyAlignment="1">
      <alignment horizontal="left" vertical="top" wrapText="1"/>
    </xf>
    <xf numFmtId="0" fontId="0" fillId="34" borderId="79" xfId="0" applyFont="1" applyFill="1" applyBorder="1" applyAlignment="1">
      <alignment vertical="center" wrapText="1"/>
    </xf>
    <xf numFmtId="0" fontId="0" fillId="34" borderId="80" xfId="0" applyFont="1" applyFill="1" applyBorder="1" applyAlignment="1">
      <alignment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80" xfId="0" applyFont="1" applyBorder="1" applyAlignment="1">
      <alignment vertical="center" wrapText="1"/>
    </xf>
    <xf numFmtId="0" fontId="0" fillId="34" borderId="82" xfId="0" applyFont="1" applyFill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49" fontId="0" fillId="0" borderId="84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71" xfId="0" applyFont="1" applyBorder="1" applyAlignment="1">
      <alignment horizontal="center" vertical="center" wrapText="1"/>
    </xf>
    <xf numFmtId="49" fontId="0" fillId="0" borderId="85" xfId="0" applyNumberFormat="1" applyFont="1" applyBorder="1" applyAlignment="1">
      <alignment horizontal="left" vertical="top" wrapText="1"/>
    </xf>
    <xf numFmtId="0" fontId="0" fillId="0" borderId="86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vertical="center"/>
    </xf>
    <xf numFmtId="0" fontId="0" fillId="33" borderId="87" xfId="0" applyFont="1" applyFill="1" applyBorder="1" applyAlignment="1">
      <alignment vertical="center"/>
    </xf>
    <xf numFmtId="0" fontId="1" fillId="33" borderId="87" xfId="0" applyFont="1" applyFill="1" applyBorder="1" applyAlignment="1">
      <alignment vertical="center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top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left" vertical="center" wrapText="1"/>
    </xf>
    <xf numFmtId="0" fontId="49" fillId="34" borderId="76" xfId="0" applyFont="1" applyFill="1" applyBorder="1" applyAlignment="1">
      <alignment horizontal="center" vertical="center" wrapText="1"/>
    </xf>
    <xf numFmtId="0" fontId="49" fillId="34" borderId="82" xfId="0" applyFont="1" applyFill="1" applyBorder="1" applyAlignment="1">
      <alignment horizontal="center" vertical="center" wrapText="1"/>
    </xf>
    <xf numFmtId="0" fontId="49" fillId="34" borderId="80" xfId="0" applyFont="1" applyFill="1" applyBorder="1" applyAlignment="1">
      <alignment vertical="center" wrapText="1"/>
    </xf>
    <xf numFmtId="0" fontId="0" fillId="0" borderId="80" xfId="0" applyFont="1" applyBorder="1" applyAlignment="1">
      <alignment horizontal="left" vertical="top" wrapText="1"/>
    </xf>
    <xf numFmtId="0" fontId="0" fillId="0" borderId="88" xfId="0" applyFont="1" applyBorder="1" applyAlignment="1">
      <alignment horizontal="left" vertical="top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49" fontId="0" fillId="0" borderId="59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34" borderId="89" xfId="0" applyFont="1" applyFill="1" applyBorder="1" applyAlignment="1">
      <alignment horizontal="center" vertical="center" wrapText="1"/>
    </xf>
    <xf numFmtId="0" fontId="0" fillId="34" borderId="79" xfId="0" applyFont="1" applyFill="1" applyBorder="1" applyAlignment="1">
      <alignment horizontal="center" vertical="center" wrapText="1"/>
    </xf>
    <xf numFmtId="0" fontId="0" fillId="34" borderId="74" xfId="0" applyFont="1" applyFill="1" applyBorder="1" applyAlignment="1">
      <alignment horizontal="center" vertical="center" wrapText="1"/>
    </xf>
    <xf numFmtId="0" fontId="1" fillId="33" borderId="87" xfId="0" applyFont="1" applyFill="1" applyBorder="1" applyAlignment="1">
      <alignment vertical="center" wrapText="1"/>
    </xf>
    <xf numFmtId="0" fontId="0" fillId="34" borderId="90" xfId="0" applyFont="1" applyFill="1" applyBorder="1" applyAlignment="1">
      <alignment horizontal="center" vertical="center" wrapText="1"/>
    </xf>
    <xf numFmtId="0" fontId="0" fillId="34" borderId="91" xfId="0" applyFont="1" applyFill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left" vertical="center" wrapText="1"/>
    </xf>
    <xf numFmtId="0" fontId="0" fillId="34" borderId="79" xfId="0" applyFont="1" applyFill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93" xfId="0" applyFont="1" applyBorder="1" applyAlignment="1">
      <alignment horizontal="left" vertical="top" wrapText="1"/>
    </xf>
    <xf numFmtId="0" fontId="0" fillId="34" borderId="94" xfId="0" applyFont="1" applyFill="1" applyBorder="1" applyAlignment="1">
      <alignment horizontal="center" vertical="center" wrapText="1"/>
    </xf>
    <xf numFmtId="0" fontId="0" fillId="34" borderId="95" xfId="0" applyFont="1" applyFill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left" vertical="top" wrapText="1"/>
    </xf>
    <xf numFmtId="0" fontId="0" fillId="34" borderId="79" xfId="0" applyFont="1" applyFill="1" applyBorder="1" applyAlignment="1">
      <alignment/>
    </xf>
    <xf numFmtId="0" fontId="0" fillId="0" borderId="80" xfId="0" applyFont="1" applyBorder="1" applyAlignment="1">
      <alignment/>
    </xf>
    <xf numFmtId="0" fontId="0" fillId="0" borderId="80" xfId="0" applyFont="1" applyBorder="1" applyAlignment="1">
      <alignment vertical="top"/>
    </xf>
    <xf numFmtId="0" fontId="0" fillId="34" borderId="97" xfId="0" applyFont="1" applyFill="1" applyBorder="1" applyAlignment="1">
      <alignment horizontal="center" vertical="center" wrapText="1"/>
    </xf>
    <xf numFmtId="0" fontId="0" fillId="34" borderId="98" xfId="0" applyFont="1" applyFill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left" vertical="center" wrapText="1"/>
    </xf>
    <xf numFmtId="0" fontId="0" fillId="34" borderId="80" xfId="0" applyFont="1" applyFill="1" applyBorder="1" applyAlignment="1">
      <alignment vertical="center"/>
    </xf>
    <xf numFmtId="0" fontId="0" fillId="0" borderId="100" xfId="0" applyFont="1" applyBorder="1" applyAlignment="1">
      <alignment horizontal="center" vertical="center" wrapText="1"/>
    </xf>
    <xf numFmtId="49" fontId="0" fillId="0" borderId="100" xfId="0" applyNumberFormat="1" applyFont="1" applyBorder="1" applyAlignment="1">
      <alignment horizontal="left" vertical="top" wrapText="1"/>
    </xf>
    <xf numFmtId="0" fontId="0" fillId="34" borderId="101" xfId="0" applyFont="1" applyFill="1" applyBorder="1" applyAlignment="1">
      <alignment horizontal="center" vertical="center" wrapText="1"/>
    </xf>
    <xf numFmtId="49" fontId="0" fillId="0" borderId="77" xfId="0" applyNumberFormat="1" applyFont="1" applyBorder="1" applyAlignment="1">
      <alignment horizontal="left" vertical="top" wrapText="1"/>
    </xf>
    <xf numFmtId="0" fontId="0" fillId="34" borderId="8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vertical="top"/>
    </xf>
    <xf numFmtId="0" fontId="0" fillId="33" borderId="87" xfId="0" applyFont="1" applyFill="1" applyBorder="1" applyAlignment="1">
      <alignment vertical="top"/>
    </xf>
    <xf numFmtId="0" fontId="1" fillId="33" borderId="87" xfId="0" applyFont="1" applyFill="1" applyBorder="1" applyAlignment="1">
      <alignment vertical="top"/>
    </xf>
    <xf numFmtId="0" fontId="0" fillId="0" borderId="80" xfId="0" applyFont="1" applyBorder="1" applyAlignment="1">
      <alignment horizontal="left" vertical="center" wrapText="1"/>
    </xf>
    <xf numFmtId="49" fontId="0" fillId="0" borderId="83" xfId="0" applyNumberFormat="1" applyFont="1" applyBorder="1" applyAlignment="1">
      <alignment horizontal="left" vertical="top" wrapText="1"/>
    </xf>
    <xf numFmtId="0" fontId="0" fillId="34" borderId="102" xfId="0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left" vertical="top" wrapText="1"/>
    </xf>
    <xf numFmtId="0" fontId="0" fillId="0" borderId="99" xfId="0" applyFont="1" applyBorder="1" applyAlignment="1">
      <alignment horizontal="left" vertical="top" wrapText="1"/>
    </xf>
    <xf numFmtId="0" fontId="0" fillId="34" borderId="79" xfId="0" applyFont="1" applyFill="1" applyBorder="1" applyAlignment="1">
      <alignment horizontal="center" wrapText="1"/>
    </xf>
    <xf numFmtId="0" fontId="0" fillId="34" borderId="80" xfId="0" applyFont="1" applyFill="1" applyBorder="1" applyAlignment="1">
      <alignment horizontal="center" wrapText="1"/>
    </xf>
    <xf numFmtId="0" fontId="0" fillId="0" borderId="80" xfId="0" applyFont="1" applyBorder="1" applyAlignment="1">
      <alignment horizontal="left" wrapText="1"/>
    </xf>
    <xf numFmtId="0" fontId="0" fillId="0" borderId="80" xfId="0" applyFont="1" applyBorder="1" applyAlignment="1">
      <alignment wrapText="1"/>
    </xf>
    <xf numFmtId="0" fontId="0" fillId="0" borderId="103" xfId="0" applyFont="1" applyBorder="1" applyAlignment="1">
      <alignment horizontal="center" vertical="center" wrapText="1"/>
    </xf>
    <xf numFmtId="49" fontId="0" fillId="0" borderId="104" xfId="0" applyNumberFormat="1" applyFont="1" applyBorder="1" applyAlignment="1">
      <alignment horizontal="left" vertical="top" wrapText="1"/>
    </xf>
    <xf numFmtId="0" fontId="0" fillId="0" borderId="74" xfId="0" applyFont="1" applyBorder="1" applyAlignment="1">
      <alignment horizontal="left" vertical="top" wrapText="1"/>
    </xf>
    <xf numFmtId="0" fontId="0" fillId="33" borderId="49" xfId="0" applyFont="1" applyFill="1" applyBorder="1" applyAlignment="1">
      <alignment vertical="top"/>
    </xf>
    <xf numFmtId="0" fontId="0" fillId="33" borderId="105" xfId="0" applyFont="1" applyFill="1" applyBorder="1" applyAlignment="1">
      <alignment vertical="top"/>
    </xf>
    <xf numFmtId="0" fontId="1" fillId="33" borderId="105" xfId="0" applyFont="1" applyFill="1" applyBorder="1" applyAlignment="1">
      <alignment vertical="top"/>
    </xf>
    <xf numFmtId="0" fontId="1" fillId="33" borderId="30" xfId="0" applyFont="1" applyFill="1" applyBorder="1" applyAlignment="1">
      <alignment vertical="top"/>
    </xf>
    <xf numFmtId="0" fontId="0" fillId="34" borderId="63" xfId="0" applyFont="1" applyFill="1" applyBorder="1" applyAlignment="1">
      <alignment horizontal="center" vertical="center" wrapText="1"/>
    </xf>
    <xf numFmtId="0" fontId="0" fillId="34" borderId="61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49" fontId="0" fillId="0" borderId="71" xfId="0" applyNumberFormat="1" applyFont="1" applyBorder="1" applyAlignment="1">
      <alignment horizontal="left" vertical="top" wrapText="1"/>
    </xf>
    <xf numFmtId="0" fontId="49" fillId="34" borderId="80" xfId="0" applyFont="1" applyFill="1" applyBorder="1" applyAlignment="1">
      <alignment horizontal="center" vertical="center" wrapText="1"/>
    </xf>
    <xf numFmtId="49" fontId="0" fillId="0" borderId="81" xfId="0" applyNumberFormat="1" applyFont="1" applyBorder="1" applyAlignment="1">
      <alignment horizontal="left" vertical="top" wrapText="1"/>
    </xf>
    <xf numFmtId="0" fontId="0" fillId="0" borderId="32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left" vertical="top" wrapText="1"/>
    </xf>
    <xf numFmtId="0" fontId="0" fillId="33" borderId="53" xfId="0" applyFont="1" applyFill="1" applyBorder="1" applyAlignment="1">
      <alignment vertical="top"/>
    </xf>
    <xf numFmtId="0" fontId="1" fillId="33" borderId="56" xfId="0" applyFont="1" applyFill="1" applyBorder="1" applyAlignment="1">
      <alignment vertical="top"/>
    </xf>
    <xf numFmtId="0" fontId="1" fillId="33" borderId="17" xfId="0" applyFont="1" applyFill="1" applyBorder="1" applyAlignment="1">
      <alignment wrapText="1"/>
    </xf>
    <xf numFmtId="0" fontId="1" fillId="33" borderId="87" xfId="0" applyFont="1" applyFill="1" applyBorder="1" applyAlignment="1">
      <alignment wrapText="1"/>
    </xf>
    <xf numFmtId="0" fontId="1" fillId="33" borderId="87" xfId="0" applyFont="1" applyFill="1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34" borderId="10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center" wrapText="1"/>
    </xf>
    <xf numFmtId="0" fontId="0" fillId="34" borderId="77" xfId="0" applyFont="1" applyFill="1" applyBorder="1" applyAlignment="1">
      <alignment horizontal="center" vertical="center" wrapText="1"/>
    </xf>
    <xf numFmtId="0" fontId="0" fillId="34" borderId="8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49" fontId="0" fillId="0" borderId="57" xfId="0" applyNumberFormat="1" applyFont="1" applyBorder="1" applyAlignment="1">
      <alignment horizontal="left" vertical="top" wrapText="1"/>
    </xf>
    <xf numFmtId="0" fontId="0" fillId="0" borderId="57" xfId="0" applyFont="1" applyBorder="1" applyAlignment="1">
      <alignment horizontal="center" vertical="center" wrapText="1"/>
    </xf>
    <xf numFmtId="49" fontId="0" fillId="0" borderId="57" xfId="0" applyNumberFormat="1" applyFont="1" applyBorder="1" applyAlignment="1">
      <alignment horizontal="center" vertical="top" wrapText="1"/>
    </xf>
    <xf numFmtId="0" fontId="1" fillId="33" borderId="87" xfId="0" applyFont="1" applyFill="1" applyBorder="1" applyAlignment="1">
      <alignment horizontal="center" vertical="top"/>
    </xf>
    <xf numFmtId="0" fontId="0" fillId="0" borderId="74" xfId="0" applyFont="1" applyBorder="1" applyAlignment="1">
      <alignment horizontal="center" vertical="top" wrapText="1"/>
    </xf>
    <xf numFmtId="0" fontId="0" fillId="0" borderId="80" xfId="0" applyFont="1" applyBorder="1" applyAlignment="1">
      <alignment horizontal="center" vertical="top" wrapText="1"/>
    </xf>
    <xf numFmtId="0" fontId="0" fillId="0" borderId="80" xfId="0" applyFont="1" applyBorder="1" applyAlignment="1">
      <alignment horizontal="center" wrapText="1"/>
    </xf>
    <xf numFmtId="49" fontId="0" fillId="0" borderId="77" xfId="0" applyNumberFormat="1" applyFont="1" applyBorder="1" applyAlignment="1">
      <alignment horizontal="center" vertical="top" wrapText="1"/>
    </xf>
    <xf numFmtId="0" fontId="0" fillId="0" borderId="88" xfId="0" applyFont="1" applyBorder="1" applyAlignment="1">
      <alignment horizontal="center" vertical="top" wrapText="1"/>
    </xf>
    <xf numFmtId="0" fontId="1" fillId="33" borderId="87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top"/>
    </xf>
    <xf numFmtId="0" fontId="0" fillId="0" borderId="17" xfId="0" applyFont="1" applyBorder="1" applyAlignment="1">
      <alignment horizontal="center"/>
    </xf>
    <xf numFmtId="0" fontId="0" fillId="0" borderId="43" xfId="0" applyFont="1" applyBorder="1" applyAlignment="1">
      <alignment horizontal="left" vertical="top" wrapText="1"/>
    </xf>
    <xf numFmtId="49" fontId="0" fillId="0" borderId="43" xfId="0" applyNumberFormat="1" applyFont="1" applyBorder="1" applyAlignment="1">
      <alignment horizontal="left" vertical="top" wrapText="1"/>
    </xf>
    <xf numFmtId="0" fontId="0" fillId="0" borderId="32" xfId="0" applyFont="1" applyBorder="1" applyAlignment="1">
      <alignment horizontal="center" vertical="top" wrapText="1"/>
    </xf>
    <xf numFmtId="49" fontId="0" fillId="0" borderId="32" xfId="0" applyNumberFormat="1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49" fontId="1" fillId="0" borderId="73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0" fillId="33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81" xfId="0" applyFont="1" applyFill="1" applyBorder="1" applyAlignment="1">
      <alignment horizontal="center" vertical="center"/>
    </xf>
    <xf numFmtId="0" fontId="0" fillId="0" borderId="51" xfId="57" applyBorder="1" applyAlignment="1">
      <alignment horizontal="center" vertical="center" wrapText="1"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center" vertical="center"/>
      <protection/>
    </xf>
    <xf numFmtId="0" fontId="3" fillId="0" borderId="10" xfId="57" applyFont="1" applyBorder="1" applyAlignment="1">
      <alignment/>
      <protection/>
    </xf>
    <xf numFmtId="0" fontId="1" fillId="0" borderId="10" xfId="57" applyFont="1" applyBorder="1" applyAlignment="1">
      <alignment horizontal="center"/>
      <protection/>
    </xf>
    <xf numFmtId="0" fontId="1" fillId="0" borderId="42" xfId="57" applyFont="1" applyBorder="1" applyAlignment="1">
      <alignment horizontal="center" vertical="center"/>
      <protection/>
    </xf>
    <xf numFmtId="0" fontId="0" fillId="0" borderId="0" xfId="57" applyFont="1" applyFill="1" applyBorder="1">
      <alignment/>
      <protection/>
    </xf>
    <xf numFmtId="0" fontId="0" fillId="0" borderId="16" xfId="57" applyFont="1" applyFill="1" applyBorder="1">
      <alignment/>
      <protection/>
    </xf>
    <xf numFmtId="0" fontId="0" fillId="0" borderId="45" xfId="57" applyFont="1" applyFill="1" applyBorder="1" applyAlignment="1">
      <alignment horizontal="center"/>
      <protection/>
    </xf>
    <xf numFmtId="0" fontId="1" fillId="0" borderId="0" xfId="57" applyFont="1" applyFill="1" applyBorder="1">
      <alignment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0" xfId="57" applyFont="1" applyFill="1">
      <alignment/>
      <protection/>
    </xf>
    <xf numFmtId="0" fontId="0" fillId="33" borderId="29" xfId="57" applyFill="1" applyBorder="1" applyAlignment="1">
      <alignment horizontal="center"/>
      <protection/>
    </xf>
    <xf numFmtId="0" fontId="0" fillId="0" borderId="89" xfId="57" applyBorder="1" applyAlignment="1">
      <alignment horizontal="center"/>
      <protection/>
    </xf>
    <xf numFmtId="0" fontId="0" fillId="0" borderId="33" xfId="57" applyBorder="1" applyAlignment="1">
      <alignment horizontal="center"/>
      <protection/>
    </xf>
    <xf numFmtId="0" fontId="0" fillId="33" borderId="22" xfId="57" applyFill="1" applyBorder="1" applyAlignment="1">
      <alignment horizontal="center"/>
      <protection/>
    </xf>
    <xf numFmtId="0" fontId="0" fillId="0" borderId="52" xfId="57" applyBorder="1" applyAlignment="1">
      <alignment horizontal="center"/>
      <protection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0" fillId="34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/>
    </xf>
    <xf numFmtId="0" fontId="0" fillId="34" borderId="80" xfId="0" applyFont="1" applyFill="1" applyBorder="1" applyAlignment="1">
      <alignment/>
    </xf>
    <xf numFmtId="0" fontId="0" fillId="33" borderId="73" xfId="0" applyFont="1" applyFill="1" applyBorder="1" applyAlignment="1">
      <alignment horizontal="left" vertical="top"/>
    </xf>
    <xf numFmtId="0" fontId="49" fillId="0" borderId="51" xfId="57" applyFont="1" applyBorder="1" applyAlignment="1">
      <alignment vertical="center"/>
      <protection/>
    </xf>
    <xf numFmtId="0" fontId="51" fillId="0" borderId="42" xfId="57" applyFont="1" applyFill="1" applyBorder="1" applyAlignment="1">
      <alignment horizontal="center" vertical="center"/>
      <protection/>
    </xf>
    <xf numFmtId="0" fontId="49" fillId="0" borderId="18" xfId="57" applyFont="1" applyFill="1" applyBorder="1" applyAlignment="1">
      <alignment horizontal="center" vertical="center"/>
      <protection/>
    </xf>
    <xf numFmtId="0" fontId="49" fillId="0" borderId="19" xfId="57" applyFont="1" applyFill="1" applyBorder="1" applyAlignment="1">
      <alignment horizontal="center" vertical="center"/>
      <protection/>
    </xf>
    <xf numFmtId="0" fontId="49" fillId="0" borderId="16" xfId="57" applyFont="1" applyBorder="1" applyAlignment="1">
      <alignment horizontal="center" vertical="center"/>
      <protection/>
    </xf>
    <xf numFmtId="0" fontId="3" fillId="0" borderId="64" xfId="57" applyFont="1" applyFill="1" applyBorder="1" applyAlignment="1">
      <alignment/>
      <protection/>
    </xf>
    <xf numFmtId="0" fontId="3" fillId="0" borderId="65" xfId="57" applyFont="1" applyFill="1" applyBorder="1" applyAlignment="1">
      <alignment/>
      <protection/>
    </xf>
    <xf numFmtId="0" fontId="3" fillId="0" borderId="107" xfId="57" applyFont="1" applyFill="1" applyBorder="1" applyAlignment="1">
      <alignment/>
      <protection/>
    </xf>
    <xf numFmtId="0" fontId="1" fillId="0" borderId="14" xfId="57" applyFont="1" applyFill="1" applyBorder="1" applyAlignment="1">
      <alignment/>
      <protection/>
    </xf>
    <xf numFmtId="0" fontId="1" fillId="0" borderId="15" xfId="57" applyFont="1" applyFill="1" applyBorder="1" applyAlignment="1">
      <alignment/>
      <protection/>
    </xf>
    <xf numFmtId="0" fontId="1" fillId="0" borderId="24" xfId="57" applyFont="1" applyFill="1" applyBorder="1" applyAlignment="1">
      <alignment/>
      <protection/>
    </xf>
    <xf numFmtId="0" fontId="1" fillId="0" borderId="25" xfId="57" applyFont="1" applyFill="1" applyBorder="1" applyAlignment="1">
      <alignment/>
      <protection/>
    </xf>
    <xf numFmtId="0" fontId="0" fillId="33" borderId="51" xfId="57" applyFont="1" applyFill="1" applyBorder="1" applyAlignment="1">
      <alignment horizontal="center"/>
      <protection/>
    </xf>
    <xf numFmtId="0" fontId="0" fillId="0" borderId="29" xfId="57" applyFont="1" applyBorder="1" applyAlignment="1">
      <alignment horizontal="center"/>
      <protection/>
    </xf>
    <xf numFmtId="0" fontId="0" fillId="0" borderId="27" xfId="57" applyFont="1" applyBorder="1" applyAlignment="1">
      <alignment horizontal="center"/>
      <protection/>
    </xf>
    <xf numFmtId="0" fontId="0" fillId="0" borderId="36" xfId="57" applyFont="1" applyBorder="1" applyAlignment="1">
      <alignment horizontal="center"/>
      <protection/>
    </xf>
    <xf numFmtId="0" fontId="0" fillId="0" borderId="43" xfId="57" applyFont="1" applyFill="1" applyBorder="1" applyAlignment="1">
      <alignment horizontal="center"/>
      <protection/>
    </xf>
    <xf numFmtId="0" fontId="0" fillId="0" borderId="13" xfId="57" applyFont="1" applyFill="1" applyBorder="1" applyAlignment="1">
      <alignment horizontal="center"/>
      <protection/>
    </xf>
    <xf numFmtId="0" fontId="0" fillId="0" borderId="45" xfId="57" applyFont="1" applyBorder="1" applyAlignment="1">
      <alignment horizontal="center"/>
      <protection/>
    </xf>
    <xf numFmtId="0" fontId="0" fillId="0" borderId="0" xfId="57" applyFont="1" applyAlignment="1">
      <alignment horizontal="center" vertical="center"/>
      <protection/>
    </xf>
    <xf numFmtId="0" fontId="0" fillId="33" borderId="29" xfId="57" applyFont="1" applyFill="1" applyBorder="1" applyAlignment="1">
      <alignment horizontal="center"/>
      <protection/>
    </xf>
    <xf numFmtId="0" fontId="0" fillId="0" borderId="89" xfId="57" applyFont="1" applyBorder="1" applyAlignment="1">
      <alignment horizontal="center"/>
      <protection/>
    </xf>
    <xf numFmtId="0" fontId="0" fillId="0" borderId="33" xfId="57" applyFont="1" applyBorder="1" applyAlignment="1">
      <alignment horizontal="center"/>
      <protection/>
    </xf>
    <xf numFmtId="0" fontId="0" fillId="33" borderId="22" xfId="57" applyFont="1" applyFill="1" applyBorder="1" applyAlignment="1">
      <alignment horizontal="center"/>
      <protection/>
    </xf>
    <xf numFmtId="0" fontId="0" fillId="0" borderId="25" xfId="57" applyFont="1" applyFill="1" applyBorder="1" applyAlignment="1">
      <alignment horizontal="center"/>
      <protection/>
    </xf>
    <xf numFmtId="0" fontId="0" fillId="0" borderId="52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2" fillId="0" borderId="0" xfId="57" applyFont="1" applyAlignment="1">
      <alignment horizontal="center" vertical="center"/>
      <protection/>
    </xf>
    <xf numFmtId="0" fontId="3" fillId="33" borderId="39" xfId="57" applyFont="1" applyFill="1" applyBorder="1" applyAlignment="1">
      <alignment horizontal="center"/>
      <protection/>
    </xf>
    <xf numFmtId="0" fontId="3" fillId="33" borderId="40" xfId="57" applyFont="1" applyFill="1" applyBorder="1" applyAlignment="1">
      <alignment horizontal="center"/>
      <protection/>
    </xf>
    <xf numFmtId="0" fontId="3" fillId="33" borderId="62" xfId="57" applyFont="1" applyFill="1" applyBorder="1" applyAlignment="1">
      <alignment horizontal="center"/>
      <protection/>
    </xf>
    <xf numFmtId="0" fontId="3" fillId="33" borderId="41" xfId="57" applyFont="1" applyFill="1" applyBorder="1" applyAlignment="1">
      <alignment horizontal="center"/>
      <protection/>
    </xf>
    <xf numFmtId="0" fontId="1" fillId="0" borderId="11" xfId="57" applyFont="1" applyBorder="1" applyAlignment="1">
      <alignment horizontal="center" vertical="center"/>
      <protection/>
    </xf>
    <xf numFmtId="0" fontId="0" fillId="0" borderId="11" xfId="57" applyBorder="1" applyAlignment="1">
      <alignment horizontal="center" vertical="center"/>
      <protection/>
    </xf>
    <xf numFmtId="0" fontId="1" fillId="0" borderId="12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0" fillId="0" borderId="46" xfId="57" applyBorder="1" applyAlignment="1">
      <alignment horizontal="center" vertical="center"/>
      <protection/>
    </xf>
    <xf numFmtId="0" fontId="0" fillId="0" borderId="50" xfId="57" applyBorder="1" applyAlignment="1">
      <alignment horizontal="center" vertical="center"/>
      <protection/>
    </xf>
    <xf numFmtId="0" fontId="0" fillId="0" borderId="51" xfId="57" applyBorder="1" applyAlignment="1">
      <alignment horizontal="center" vertical="center"/>
      <protection/>
    </xf>
    <xf numFmtId="0" fontId="1" fillId="0" borderId="64" xfId="57" applyFont="1" applyBorder="1" applyAlignment="1">
      <alignment horizontal="center"/>
      <protection/>
    </xf>
    <xf numFmtId="0" fontId="1" fillId="0" borderId="14" xfId="57" applyFont="1" applyBorder="1" applyAlignment="1">
      <alignment/>
      <protection/>
    </xf>
    <xf numFmtId="0" fontId="1" fillId="0" borderId="15" xfId="57" applyFont="1" applyBorder="1" applyAlignment="1">
      <alignment/>
      <protection/>
    </xf>
    <xf numFmtId="0" fontId="1" fillId="0" borderId="24" xfId="57" applyFont="1" applyBorder="1" applyAlignment="1">
      <alignment/>
      <protection/>
    </xf>
    <xf numFmtId="0" fontId="1" fillId="0" borderId="25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Border="1" applyAlignment="1">
      <alignment/>
      <protection/>
    </xf>
    <xf numFmtId="0" fontId="0" fillId="0" borderId="50" xfId="57" applyBorder="1" applyAlignment="1">
      <alignment horizontal="center" vertical="center" wrapText="1"/>
      <protection/>
    </xf>
    <xf numFmtId="0" fontId="0" fillId="0" borderId="51" xfId="57" applyBorder="1" applyAlignment="1">
      <alignment horizontal="center" vertical="center" wrapText="1"/>
      <protection/>
    </xf>
    <xf numFmtId="0" fontId="0" fillId="0" borderId="54" xfId="57" applyBorder="1" applyAlignment="1">
      <alignment horizontal="center" vertical="center" wrapText="1"/>
      <protection/>
    </xf>
    <xf numFmtId="0" fontId="0" fillId="0" borderId="46" xfId="57" applyBorder="1" applyAlignment="1">
      <alignment horizontal="center" vertical="center" wrapText="1"/>
      <protection/>
    </xf>
    <xf numFmtId="0" fontId="1" fillId="0" borderId="43" xfId="57" applyFont="1" applyFill="1" applyBorder="1" applyAlignment="1">
      <alignment horizontal="center" vertical="center"/>
      <protection/>
    </xf>
    <xf numFmtId="0" fontId="3" fillId="0" borderId="39" xfId="57" applyFont="1" applyBorder="1" applyAlignment="1">
      <alignment/>
      <protection/>
    </xf>
    <xf numFmtId="0" fontId="3" fillId="0" borderId="40" xfId="57" applyFont="1" applyBorder="1" applyAlignment="1">
      <alignment/>
      <protection/>
    </xf>
    <xf numFmtId="0" fontId="3" fillId="35" borderId="64" xfId="57" applyFont="1" applyFill="1" applyBorder="1" applyAlignment="1">
      <alignment horizontal="center"/>
      <protection/>
    </xf>
    <xf numFmtId="0" fontId="3" fillId="35" borderId="65" xfId="57" applyFont="1" applyFill="1" applyBorder="1" applyAlignment="1">
      <alignment horizontal="center"/>
      <protection/>
    </xf>
    <xf numFmtId="0" fontId="3" fillId="35" borderId="12" xfId="57" applyFont="1" applyFill="1" applyBorder="1" applyAlignment="1">
      <alignment horizontal="center"/>
      <protection/>
    </xf>
    <xf numFmtId="0" fontId="0" fillId="0" borderId="73" xfId="57" applyBorder="1" applyAlignment="1">
      <alignment horizontal="center" vertical="center" wrapText="1"/>
      <protection/>
    </xf>
    <xf numFmtId="0" fontId="0" fillId="0" borderId="21" xfId="57" applyBorder="1" applyAlignment="1">
      <alignment horizontal="center" vertical="center" wrapText="1"/>
      <protection/>
    </xf>
    <xf numFmtId="0" fontId="1" fillId="0" borderId="108" xfId="57" applyFont="1" applyBorder="1" applyAlignment="1">
      <alignment horizontal="center"/>
      <protection/>
    </xf>
    <xf numFmtId="0" fontId="0" fillId="0" borderId="43" xfId="57" applyFill="1" applyBorder="1" applyAlignment="1">
      <alignment horizontal="center"/>
      <protection/>
    </xf>
    <xf numFmtId="0" fontId="0" fillId="0" borderId="109" xfId="57" applyFill="1" applyBorder="1" applyAlignment="1">
      <alignment horizontal="center"/>
      <protection/>
    </xf>
    <xf numFmtId="0" fontId="0" fillId="0" borderId="37" xfId="57" applyBorder="1" applyAlignment="1">
      <alignment horizontal="center"/>
      <protection/>
    </xf>
    <xf numFmtId="0" fontId="0" fillId="0" borderId="45" xfId="57" applyBorder="1" applyAlignment="1">
      <alignment horizontal="center"/>
      <protection/>
    </xf>
    <xf numFmtId="0" fontId="1" fillId="0" borderId="47" xfId="57" applyFont="1" applyBorder="1" applyAlignment="1">
      <alignment/>
      <protection/>
    </xf>
    <xf numFmtId="0" fontId="1" fillId="0" borderId="37" xfId="57" applyFont="1" applyBorder="1" applyAlignment="1">
      <alignment/>
      <protection/>
    </xf>
    <xf numFmtId="0" fontId="3" fillId="0" borderId="37" xfId="57" applyFont="1" applyBorder="1" applyAlignment="1">
      <alignment/>
      <protection/>
    </xf>
    <xf numFmtId="0" fontId="3" fillId="33" borderId="11" xfId="57" applyFont="1" applyFill="1" applyBorder="1" applyAlignment="1">
      <alignment horizontal="center"/>
      <protection/>
    </xf>
    <xf numFmtId="0" fontId="0" fillId="0" borderId="21" xfId="57" applyBorder="1" applyAlignment="1">
      <alignment horizontal="center" vertical="center"/>
      <protection/>
    </xf>
    <xf numFmtId="0" fontId="0" fillId="0" borderId="105" xfId="57" applyBorder="1" applyAlignment="1">
      <alignment horizontal="center" vertical="center"/>
      <protection/>
    </xf>
    <xf numFmtId="0" fontId="0" fillId="0" borderId="54" xfId="57" applyBorder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/>
      <protection/>
    </xf>
    <xf numFmtId="0" fontId="0" fillId="0" borderId="46" xfId="57" applyFont="1" applyBorder="1" applyAlignment="1">
      <alignment horizontal="center" vertical="center" wrapText="1"/>
      <protection/>
    </xf>
    <xf numFmtId="0" fontId="0" fillId="0" borderId="69" xfId="57" applyFont="1" applyBorder="1" applyAlignment="1">
      <alignment horizontal="center" vertical="center"/>
      <protection/>
    </xf>
    <xf numFmtId="0" fontId="1" fillId="0" borderId="69" xfId="57" applyFont="1" applyBorder="1" applyAlignment="1">
      <alignment horizontal="center" vertical="center"/>
      <protection/>
    </xf>
    <xf numFmtId="0" fontId="1" fillId="0" borderId="29" xfId="57" applyFont="1" applyBorder="1" applyAlignment="1">
      <alignment horizontal="center" vertical="center"/>
      <protection/>
    </xf>
    <xf numFmtId="0" fontId="0" fillId="0" borderId="29" xfId="57" applyFont="1" applyBorder="1" applyAlignment="1">
      <alignment horizontal="center" vertical="center"/>
      <protection/>
    </xf>
    <xf numFmtId="0" fontId="0" fillId="0" borderId="50" xfId="57" applyFont="1" applyBorder="1" applyAlignment="1">
      <alignment horizontal="center" vertical="center" wrapText="1"/>
      <protection/>
    </xf>
    <xf numFmtId="0" fontId="1" fillId="35" borderId="64" xfId="57" applyFont="1" applyFill="1" applyBorder="1" applyAlignment="1">
      <alignment horizontal="center"/>
      <protection/>
    </xf>
    <xf numFmtId="0" fontId="1" fillId="35" borderId="65" xfId="57" applyFont="1" applyFill="1" applyBorder="1" applyAlignment="1">
      <alignment horizontal="center"/>
      <protection/>
    </xf>
    <xf numFmtId="0" fontId="1" fillId="35" borderId="12" xfId="57" applyFont="1" applyFill="1" applyBorder="1" applyAlignment="1">
      <alignment horizontal="center"/>
      <protection/>
    </xf>
    <xf numFmtId="0" fontId="0" fillId="0" borderId="50" xfId="57" applyFont="1" applyBorder="1" applyAlignment="1">
      <alignment horizontal="center" vertical="center"/>
      <protection/>
    </xf>
    <xf numFmtId="0" fontId="0" fillId="0" borderId="51" xfId="57" applyFont="1" applyBorder="1" applyAlignment="1">
      <alignment horizontal="center" vertical="center"/>
      <protection/>
    </xf>
    <xf numFmtId="0" fontId="0" fillId="0" borderId="54" xfId="57" applyFont="1" applyBorder="1" applyAlignment="1">
      <alignment horizontal="center" vertical="center"/>
      <protection/>
    </xf>
    <xf numFmtId="0" fontId="1" fillId="0" borderId="50" xfId="57" applyFont="1" applyBorder="1" applyAlignment="1">
      <alignment horizontal="center" vertical="center"/>
      <protection/>
    </xf>
    <xf numFmtId="0" fontId="1" fillId="0" borderId="51" xfId="57" applyFont="1" applyBorder="1" applyAlignment="1">
      <alignment horizontal="center" vertical="center"/>
      <protection/>
    </xf>
    <xf numFmtId="0" fontId="0" fillId="0" borderId="105" xfId="57" applyFill="1" applyBorder="1" applyAlignment="1">
      <alignment horizontal="center"/>
      <protection/>
    </xf>
    <xf numFmtId="0" fontId="0" fillId="0" borderId="110" xfId="57" applyFill="1" applyBorder="1" applyAlignment="1">
      <alignment horizontal="center"/>
      <protection/>
    </xf>
    <xf numFmtId="0" fontId="0" fillId="0" borderId="49" xfId="57" applyFill="1" applyBorder="1" applyAlignment="1">
      <alignment horizontal="center"/>
      <protection/>
    </xf>
    <xf numFmtId="0" fontId="0" fillId="0" borderId="88" xfId="57" applyFill="1" applyBorder="1" applyAlignment="1">
      <alignment horizontal="center"/>
      <protection/>
    </xf>
    <xf numFmtId="0" fontId="0" fillId="0" borderId="20" xfId="57" applyFill="1" applyBorder="1" applyAlignment="1">
      <alignment horizontal="center"/>
      <protection/>
    </xf>
    <xf numFmtId="0" fontId="0" fillId="0" borderId="74" xfId="57" applyFill="1" applyBorder="1" applyAlignment="1">
      <alignment horizontal="center"/>
      <protection/>
    </xf>
    <xf numFmtId="0" fontId="0" fillId="0" borderId="58" xfId="57" applyFill="1" applyBorder="1" applyAlignment="1">
      <alignment horizontal="center"/>
      <protection/>
    </xf>
    <xf numFmtId="0" fontId="0" fillId="0" borderId="22" xfId="57" applyBorder="1" applyAlignment="1">
      <alignment horizontal="center"/>
      <protection/>
    </xf>
    <xf numFmtId="0" fontId="0" fillId="0" borderId="23" xfId="57" applyBorder="1" applyAlignment="1">
      <alignment horizontal="center"/>
      <protection/>
    </xf>
    <xf numFmtId="0" fontId="1" fillId="0" borderId="54" xfId="57" applyFont="1" applyBorder="1" applyAlignment="1">
      <alignment/>
      <protection/>
    </xf>
    <xf numFmtId="0" fontId="1" fillId="0" borderId="35" xfId="57" applyFont="1" applyBorder="1" applyAlignment="1">
      <alignment/>
      <protection/>
    </xf>
    <xf numFmtId="0" fontId="1" fillId="0" borderId="60" xfId="57" applyFont="1" applyBorder="1" applyAlignment="1">
      <alignment horizontal="center" vertical="center"/>
      <protection/>
    </xf>
    <xf numFmtId="0" fontId="1" fillId="0" borderId="60" xfId="57" applyFont="1" applyBorder="1" applyAlignment="1">
      <alignment horizontal="center"/>
      <protection/>
    </xf>
    <xf numFmtId="0" fontId="1" fillId="35" borderId="53" xfId="57" applyFont="1" applyFill="1" applyBorder="1" applyAlignment="1">
      <alignment horizontal="center"/>
      <protection/>
    </xf>
    <xf numFmtId="0" fontId="0" fillId="0" borderId="105" xfId="57" applyBorder="1" applyAlignment="1">
      <alignment horizontal="center" vertical="center" wrapText="1"/>
      <protection/>
    </xf>
    <xf numFmtId="0" fontId="0" fillId="0" borderId="19" xfId="57" applyFill="1" applyBorder="1" applyAlignment="1">
      <alignment horizontal="center"/>
      <protection/>
    </xf>
    <xf numFmtId="0" fontId="0" fillId="0" borderId="61" xfId="57" applyBorder="1" applyAlignment="1">
      <alignment horizontal="center" vertical="center" wrapText="1"/>
      <protection/>
    </xf>
    <xf numFmtId="0" fontId="1" fillId="0" borderId="87" xfId="57" applyFont="1" applyBorder="1" applyAlignment="1">
      <alignment/>
      <protection/>
    </xf>
    <xf numFmtId="0" fontId="1" fillId="0" borderId="111" xfId="57" applyFont="1" applyBorder="1" applyAlignment="1">
      <alignment/>
      <protection/>
    </xf>
    <xf numFmtId="0" fontId="1" fillId="0" borderId="48" xfId="57" applyFont="1" applyBorder="1" applyAlignment="1">
      <alignment/>
      <protection/>
    </xf>
    <xf numFmtId="0" fontId="1" fillId="0" borderId="73" xfId="57" applyFont="1" applyFill="1" applyBorder="1" applyAlignment="1">
      <alignment horizontal="center" vertical="center" wrapText="1"/>
      <protection/>
    </xf>
    <xf numFmtId="0" fontId="1" fillId="0" borderId="21" xfId="57" applyFont="1" applyFill="1" applyBorder="1" applyAlignment="1">
      <alignment horizontal="center" vertical="center" wrapText="1"/>
      <protection/>
    </xf>
    <xf numFmtId="0" fontId="1" fillId="0" borderId="50" xfId="57" applyFont="1" applyFill="1" applyBorder="1" applyAlignment="1">
      <alignment horizontal="center" vertical="center" wrapText="1"/>
      <protection/>
    </xf>
    <xf numFmtId="0" fontId="1" fillId="0" borderId="51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/>
      <protection/>
    </xf>
    <xf numFmtId="0" fontId="3" fillId="36" borderId="10" xfId="57" applyFont="1" applyFill="1" applyBorder="1" applyAlignment="1">
      <alignment horizontal="center" vertical="center"/>
      <protection/>
    </xf>
    <xf numFmtId="0" fontId="1" fillId="0" borderId="11" xfId="57" applyFont="1" applyFill="1" applyBorder="1" applyAlignment="1">
      <alignment horizontal="center" vertical="center"/>
      <protection/>
    </xf>
    <xf numFmtId="0" fontId="1" fillId="0" borderId="14" xfId="57" applyFont="1" applyFill="1" applyBorder="1" applyAlignment="1">
      <alignment/>
      <protection/>
    </xf>
    <xf numFmtId="0" fontId="1" fillId="0" borderId="15" xfId="57" applyFont="1" applyFill="1" applyBorder="1" applyAlignment="1">
      <alignment/>
      <protection/>
    </xf>
    <xf numFmtId="0" fontId="1" fillId="0" borderId="24" xfId="57" applyFont="1" applyFill="1" applyBorder="1" applyAlignment="1">
      <alignment/>
      <protection/>
    </xf>
    <xf numFmtId="0" fontId="1" fillId="0" borderId="25" xfId="57" applyFont="1" applyFill="1" applyBorder="1" applyAlignment="1">
      <alignment/>
      <protection/>
    </xf>
    <xf numFmtId="0" fontId="3" fillId="0" borderId="64" xfId="57" applyFont="1" applyFill="1" applyBorder="1" applyAlignment="1">
      <alignment/>
      <protection/>
    </xf>
    <xf numFmtId="0" fontId="3" fillId="0" borderId="65" xfId="57" applyFont="1" applyFill="1" applyBorder="1" applyAlignment="1">
      <alignment/>
      <protection/>
    </xf>
    <xf numFmtId="0" fontId="3" fillId="0" borderId="107" xfId="57" applyFont="1" applyFill="1" applyBorder="1" applyAlignment="1">
      <alignment/>
      <protection/>
    </xf>
    <xf numFmtId="0" fontId="0" fillId="0" borderId="51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73" xfId="57" applyFont="1" applyBorder="1" applyAlignment="1">
      <alignment horizontal="center" vertical="center" wrapText="1"/>
      <protection/>
    </xf>
    <xf numFmtId="0" fontId="0" fillId="0" borderId="21" xfId="57" applyFont="1" applyBorder="1" applyAlignment="1">
      <alignment horizontal="center" vertical="center" wrapText="1"/>
      <protection/>
    </xf>
    <xf numFmtId="0" fontId="0" fillId="0" borderId="105" xfId="57" applyFont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43" xfId="57" applyFont="1" applyFill="1" applyBorder="1" applyAlignment="1">
      <alignment horizontal="center"/>
      <protection/>
    </xf>
    <xf numFmtId="0" fontId="0" fillId="0" borderId="109" xfId="57" applyFont="1" applyFill="1" applyBorder="1" applyAlignment="1">
      <alignment horizontal="center"/>
      <protection/>
    </xf>
    <xf numFmtId="0" fontId="0" fillId="0" borderId="37" xfId="57" applyFont="1" applyBorder="1" applyAlignment="1">
      <alignment horizontal="center"/>
      <protection/>
    </xf>
    <xf numFmtId="0" fontId="0" fillId="0" borderId="45" xfId="57" applyFont="1" applyBorder="1" applyAlignment="1">
      <alignment horizontal="center"/>
      <protection/>
    </xf>
    <xf numFmtId="0" fontId="1" fillId="0" borderId="16" xfId="57" applyFont="1" applyFill="1" applyBorder="1" applyAlignment="1">
      <alignment horizontal="center" vertical="center"/>
      <protection/>
    </xf>
    <xf numFmtId="0" fontId="1" fillId="0" borderId="33" xfId="57" applyFont="1" applyFill="1" applyBorder="1" applyAlignment="1">
      <alignment horizontal="center" vertical="center"/>
      <protection/>
    </xf>
    <xf numFmtId="0" fontId="8" fillId="0" borderId="5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4"/>
  <sheetViews>
    <sheetView zoomScalePageLayoutView="0" workbookViewId="0" topLeftCell="A423">
      <selection activeCell="F452" sqref="F452"/>
    </sheetView>
  </sheetViews>
  <sheetFormatPr defaultColWidth="9.140625" defaultRowHeight="12.75"/>
  <cols>
    <col min="1" max="1" width="35.28125" style="11" customWidth="1"/>
    <col min="2" max="2" width="7.140625" style="3" customWidth="1"/>
    <col min="3" max="8" width="5.7109375" style="3" customWidth="1"/>
    <col min="9" max="9" width="5.7109375" style="206" customWidth="1"/>
    <col min="10" max="11" width="5.7109375" style="3" customWidth="1"/>
    <col min="12" max="12" width="8.28125" style="5" customWidth="1"/>
    <col min="13" max="13" width="4.421875" style="6" customWidth="1"/>
    <col min="14" max="16384" width="9.140625" style="6" customWidth="1"/>
  </cols>
  <sheetData>
    <row r="1" spans="1:10" ht="15.75">
      <c r="A1" s="1" t="s">
        <v>0</v>
      </c>
      <c r="B1" s="2"/>
      <c r="C1" s="2"/>
      <c r="D1" s="2"/>
      <c r="E1" s="2"/>
      <c r="H1" s="4"/>
      <c r="I1" s="4"/>
      <c r="J1" s="4"/>
    </row>
    <row r="2" spans="1:10" ht="12.75">
      <c r="A2" s="8" t="s">
        <v>1</v>
      </c>
      <c r="B2" s="2"/>
      <c r="C2" s="2"/>
      <c r="D2" s="2"/>
      <c r="E2" s="2"/>
      <c r="H2" s="4"/>
      <c r="I2" s="4"/>
      <c r="J2" s="4"/>
    </row>
    <row r="3" spans="1:10" ht="12.75">
      <c r="A3" s="9" t="s">
        <v>246</v>
      </c>
      <c r="B3" s="2"/>
      <c r="C3" s="2"/>
      <c r="D3" s="2"/>
      <c r="E3" s="2"/>
      <c r="H3" s="4"/>
      <c r="I3" s="4"/>
      <c r="J3" s="4"/>
    </row>
    <row r="4" spans="1:10" ht="12.75">
      <c r="A4" s="10"/>
      <c r="B4" s="2"/>
      <c r="C4" s="2"/>
      <c r="D4" s="2"/>
      <c r="E4" s="2"/>
      <c r="H4" s="4"/>
      <c r="I4" s="4"/>
      <c r="J4" s="4"/>
    </row>
    <row r="5" spans="1:12" ht="15.75">
      <c r="A5" s="454" t="s">
        <v>245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</row>
    <row r="6" spans="8:10" ht="13.5" thickBot="1">
      <c r="H6" s="12"/>
      <c r="I6" s="12"/>
      <c r="J6" s="12"/>
    </row>
    <row r="7" spans="1:12" ht="15.75" thickBot="1">
      <c r="A7" s="455" t="s">
        <v>2</v>
      </c>
      <c r="B7" s="456"/>
      <c r="C7" s="456"/>
      <c r="D7" s="456"/>
      <c r="E7" s="456"/>
      <c r="F7" s="456"/>
      <c r="G7" s="456"/>
      <c r="H7" s="457"/>
      <c r="I7" s="457"/>
      <c r="J7" s="457"/>
      <c r="K7" s="456"/>
      <c r="L7" s="458"/>
    </row>
    <row r="8" spans="1:12" ht="13.5" thickBot="1">
      <c r="A8" s="459" t="s">
        <v>3</v>
      </c>
      <c r="B8" s="459" t="s">
        <v>4</v>
      </c>
      <c r="C8" s="461" t="s">
        <v>5</v>
      </c>
      <c r="D8" s="462"/>
      <c r="E8" s="462"/>
      <c r="F8" s="462" t="s">
        <v>6</v>
      </c>
      <c r="G8" s="462"/>
      <c r="H8" s="462"/>
      <c r="I8" s="462" t="s">
        <v>7</v>
      </c>
      <c r="J8" s="462"/>
      <c r="K8" s="462"/>
      <c r="L8" s="459" t="s">
        <v>8</v>
      </c>
    </row>
    <row r="9" spans="1:12" ht="13.5" thickBot="1">
      <c r="A9" s="460"/>
      <c r="B9" s="459"/>
      <c r="C9" s="16" t="s">
        <v>13</v>
      </c>
      <c r="D9" s="17" t="s">
        <v>15</v>
      </c>
      <c r="E9" s="18" t="s">
        <v>14</v>
      </c>
      <c r="F9" s="17" t="s">
        <v>13</v>
      </c>
      <c r="G9" s="17" t="s">
        <v>15</v>
      </c>
      <c r="H9" s="18" t="s">
        <v>14</v>
      </c>
      <c r="I9" s="19" t="s">
        <v>13</v>
      </c>
      <c r="J9" s="17" t="s">
        <v>15</v>
      </c>
      <c r="K9" s="18" t="s">
        <v>14</v>
      </c>
      <c r="L9" s="459"/>
    </row>
    <row r="10" spans="1:12" ht="12.75">
      <c r="A10" s="463" t="s">
        <v>35</v>
      </c>
      <c r="B10" s="20" t="s">
        <v>9</v>
      </c>
      <c r="C10" s="21">
        <v>10</v>
      </c>
      <c r="D10" s="22">
        <v>0</v>
      </c>
      <c r="E10" s="23">
        <f aca="true" t="shared" si="0" ref="E10:E18">SUM(C10:D10)</f>
        <v>10</v>
      </c>
      <c r="F10" s="21">
        <v>4</v>
      </c>
      <c r="G10" s="22">
        <v>0</v>
      </c>
      <c r="H10" s="24">
        <f aca="true" t="shared" si="1" ref="H10:H19">SUM(F10:G10)</f>
        <v>4</v>
      </c>
      <c r="I10" s="25">
        <f aca="true" t="shared" si="2" ref="I10:J13">C10+F10</f>
        <v>14</v>
      </c>
      <c r="J10" s="22">
        <f t="shared" si="2"/>
        <v>0</v>
      </c>
      <c r="K10" s="24">
        <f>SUM(I10:J10)</f>
        <v>14</v>
      </c>
      <c r="L10" s="26">
        <f>K10</f>
        <v>14</v>
      </c>
    </row>
    <row r="11" spans="1:12" ht="12.75">
      <c r="A11" s="464"/>
      <c r="B11" s="27" t="s">
        <v>10</v>
      </c>
      <c r="C11" s="28"/>
      <c r="D11" s="29"/>
      <c r="E11" s="23">
        <f t="shared" si="0"/>
        <v>0</v>
      </c>
      <c r="F11" s="28"/>
      <c r="G11" s="29"/>
      <c r="H11" s="23">
        <f t="shared" si="1"/>
        <v>0</v>
      </c>
      <c r="I11" s="30">
        <f t="shared" si="2"/>
        <v>0</v>
      </c>
      <c r="J11" s="29">
        <f t="shared" si="2"/>
        <v>0</v>
      </c>
      <c r="K11" s="23">
        <f>SUM(I11:J11)</f>
        <v>0</v>
      </c>
      <c r="L11" s="31">
        <f>K11</f>
        <v>0</v>
      </c>
    </row>
    <row r="12" spans="1:12" ht="12.75">
      <c r="A12" s="464"/>
      <c r="B12" s="27" t="s">
        <v>11</v>
      </c>
      <c r="C12" s="28">
        <v>12</v>
      </c>
      <c r="D12" s="29">
        <v>0</v>
      </c>
      <c r="E12" s="23">
        <f t="shared" si="0"/>
        <v>12</v>
      </c>
      <c r="F12" s="28">
        <v>0</v>
      </c>
      <c r="G12" s="29">
        <v>0</v>
      </c>
      <c r="H12" s="23">
        <f t="shared" si="1"/>
        <v>0</v>
      </c>
      <c r="I12" s="30">
        <f t="shared" si="2"/>
        <v>12</v>
      </c>
      <c r="J12" s="29">
        <f t="shared" si="2"/>
        <v>0</v>
      </c>
      <c r="K12" s="23">
        <f>SUM(I12:J12)</f>
        <v>12</v>
      </c>
      <c r="L12" s="31">
        <f>K12</f>
        <v>12</v>
      </c>
    </row>
    <row r="13" spans="1:12" s="4" customFormat="1" ht="12.75">
      <c r="A13" s="32"/>
      <c r="B13" s="33" t="s">
        <v>12</v>
      </c>
      <c r="C13" s="34"/>
      <c r="D13" s="35"/>
      <c r="E13" s="23">
        <f t="shared" si="0"/>
        <v>0</v>
      </c>
      <c r="F13" s="34"/>
      <c r="G13" s="35"/>
      <c r="H13" s="23">
        <f t="shared" si="1"/>
        <v>0</v>
      </c>
      <c r="I13" s="30">
        <f t="shared" si="2"/>
        <v>0</v>
      </c>
      <c r="J13" s="29">
        <f t="shared" si="2"/>
        <v>0</v>
      </c>
      <c r="K13" s="23">
        <f>SUM(I13:J13)</f>
        <v>0</v>
      </c>
      <c r="L13" s="31">
        <f>K13</f>
        <v>0</v>
      </c>
    </row>
    <row r="14" spans="1:12" ht="13.5" thickBot="1">
      <c r="A14" s="37" t="s">
        <v>16</v>
      </c>
      <c r="B14" s="38"/>
      <c r="C14" s="39">
        <f>SUM(C10:C13)</f>
        <v>22</v>
      </c>
      <c r="D14" s="40">
        <f>SUM(D10:D13)</f>
        <v>0</v>
      </c>
      <c r="E14" s="41">
        <f t="shared" si="0"/>
        <v>22</v>
      </c>
      <c r="F14" s="39">
        <f>SUM(F10:F13)</f>
        <v>4</v>
      </c>
      <c r="G14" s="40">
        <f>SUM(G10:G13)</f>
        <v>0</v>
      </c>
      <c r="H14" s="42">
        <f t="shared" si="1"/>
        <v>4</v>
      </c>
      <c r="I14" s="43">
        <f aca="true" t="shared" si="3" ref="I14:J19">SUM(C14+F14)</f>
        <v>26</v>
      </c>
      <c r="J14" s="40">
        <f t="shared" si="3"/>
        <v>0</v>
      </c>
      <c r="K14" s="42">
        <f>SUM(E14+H14)</f>
        <v>26</v>
      </c>
      <c r="L14" s="44">
        <f>SUM(L10:L13)</f>
        <v>26</v>
      </c>
    </row>
    <row r="15" spans="1:12" ht="12.75">
      <c r="A15" s="45"/>
      <c r="B15" s="46" t="s">
        <v>9</v>
      </c>
      <c r="C15" s="47"/>
      <c r="D15" s="48"/>
      <c r="E15" s="49">
        <f t="shared" si="0"/>
        <v>0</v>
      </c>
      <c r="F15" s="47"/>
      <c r="G15" s="48"/>
      <c r="H15" s="49">
        <f>SUM(F15:G15)</f>
        <v>0</v>
      </c>
      <c r="I15" s="25">
        <f t="shared" si="3"/>
        <v>0</v>
      </c>
      <c r="J15" s="22">
        <f t="shared" si="3"/>
        <v>0</v>
      </c>
      <c r="K15" s="24">
        <f>SUM(I15:J15)</f>
        <v>0</v>
      </c>
      <c r="L15" s="50">
        <f>K15</f>
        <v>0</v>
      </c>
    </row>
    <row r="16" spans="1:12" ht="12.75">
      <c r="A16" s="464" t="s">
        <v>36</v>
      </c>
      <c r="B16" s="27" t="s">
        <v>10</v>
      </c>
      <c r="C16" s="51">
        <v>5</v>
      </c>
      <c r="D16" s="29">
        <v>1</v>
      </c>
      <c r="E16" s="23">
        <f t="shared" si="0"/>
        <v>6</v>
      </c>
      <c r="F16" s="51">
        <v>0</v>
      </c>
      <c r="G16" s="29">
        <v>0</v>
      </c>
      <c r="H16" s="23">
        <f>SUM(F16:G16)</f>
        <v>0</v>
      </c>
      <c r="I16" s="30">
        <f t="shared" si="3"/>
        <v>5</v>
      </c>
      <c r="J16" s="29">
        <f t="shared" si="3"/>
        <v>1</v>
      </c>
      <c r="K16" s="23">
        <f>SUM(I16:J16)</f>
        <v>6</v>
      </c>
      <c r="L16" s="52">
        <f>K16</f>
        <v>6</v>
      </c>
    </row>
    <row r="17" spans="1:12" ht="12.75">
      <c r="A17" s="464"/>
      <c r="B17" s="53" t="s">
        <v>11</v>
      </c>
      <c r="C17" s="54"/>
      <c r="D17" s="55"/>
      <c r="E17" s="23">
        <f t="shared" si="0"/>
        <v>0</v>
      </c>
      <c r="F17" s="54">
        <v>0</v>
      </c>
      <c r="G17" s="55">
        <v>0</v>
      </c>
      <c r="H17" s="23">
        <f>SUM(F17:G17)</f>
        <v>0</v>
      </c>
      <c r="I17" s="30">
        <f t="shared" si="3"/>
        <v>0</v>
      </c>
      <c r="J17" s="29">
        <f t="shared" si="3"/>
        <v>0</v>
      </c>
      <c r="K17" s="23">
        <f>SUM(I17:J17)</f>
        <v>0</v>
      </c>
      <c r="L17" s="52">
        <f>K17</f>
        <v>0</v>
      </c>
    </row>
    <row r="18" spans="1:12" s="4" customFormat="1" ht="12.75">
      <c r="A18" s="465"/>
      <c r="B18" s="56" t="s">
        <v>12</v>
      </c>
      <c r="C18" s="57">
        <v>6</v>
      </c>
      <c r="D18" s="58">
        <v>0</v>
      </c>
      <c r="E18" s="23">
        <f t="shared" si="0"/>
        <v>6</v>
      </c>
      <c r="F18" s="57">
        <v>0</v>
      </c>
      <c r="G18" s="58">
        <v>0</v>
      </c>
      <c r="H18" s="23">
        <f>SUM(F18:G18)</f>
        <v>0</v>
      </c>
      <c r="I18" s="30">
        <f t="shared" si="3"/>
        <v>6</v>
      </c>
      <c r="J18" s="35">
        <f t="shared" si="3"/>
        <v>0</v>
      </c>
      <c r="K18" s="23">
        <f>SUM(I18:J18)</f>
        <v>6</v>
      </c>
      <c r="L18" s="52">
        <f>K18</f>
        <v>6</v>
      </c>
    </row>
    <row r="19" spans="1:12" ht="13.5" thickBot="1">
      <c r="A19" s="37" t="s">
        <v>16</v>
      </c>
      <c r="B19" s="38"/>
      <c r="C19" s="59">
        <f>SUM(C15:C18)</f>
        <v>11</v>
      </c>
      <c r="D19" s="59">
        <f>SUM(D15:D18)</f>
        <v>1</v>
      </c>
      <c r="E19" s="59">
        <f>SUM(E15:E18)</f>
        <v>12</v>
      </c>
      <c r="F19" s="39">
        <f>SUM(F15:F18)</f>
        <v>0</v>
      </c>
      <c r="G19" s="59">
        <f>SUM(G15:G18)</f>
        <v>0</v>
      </c>
      <c r="H19" s="42">
        <f t="shared" si="1"/>
        <v>0</v>
      </c>
      <c r="I19" s="43">
        <f t="shared" si="3"/>
        <v>11</v>
      </c>
      <c r="J19" s="60">
        <f t="shared" si="3"/>
        <v>1</v>
      </c>
      <c r="K19" s="42">
        <f>SUM(K15:K18)</f>
        <v>12</v>
      </c>
      <c r="L19" s="61">
        <f>SUM(L15:L18)</f>
        <v>12</v>
      </c>
    </row>
    <row r="20" spans="1:12" ht="13.5" thickBot="1">
      <c r="A20" s="466" t="s">
        <v>17</v>
      </c>
      <c r="B20" s="461"/>
      <c r="C20" s="62">
        <f>SUM(C19,C14)</f>
        <v>33</v>
      </c>
      <c r="D20" s="63">
        <f>SUM(D14,D19)</f>
        <v>1</v>
      </c>
      <c r="E20" s="64">
        <f>SUM(E14,E19)</f>
        <v>34</v>
      </c>
      <c r="F20" s="62">
        <f>SUM(F14,F19)</f>
        <v>4</v>
      </c>
      <c r="G20" s="63">
        <f>SUM(G14,G19)</f>
        <v>0</v>
      </c>
      <c r="H20" s="64">
        <f>SUM(H14,H19)</f>
        <v>4</v>
      </c>
      <c r="I20" s="65">
        <f>SUM(I19,I14)</f>
        <v>37</v>
      </c>
      <c r="J20" s="65">
        <f>SUM(J19,J14)</f>
        <v>1</v>
      </c>
      <c r="K20" s="65">
        <f>SUM(K19,K14)</f>
        <v>38</v>
      </c>
      <c r="L20" s="14">
        <f>SUM(L14+L19)</f>
        <v>38</v>
      </c>
    </row>
    <row r="21" spans="9:12" ht="12.75">
      <c r="I21" s="467" t="s">
        <v>18</v>
      </c>
      <c r="J21" s="468"/>
      <c r="K21" s="468"/>
      <c r="L21" s="20">
        <v>0</v>
      </c>
    </row>
    <row r="22" spans="9:12" ht="13.5" thickBot="1">
      <c r="I22" s="469" t="s">
        <v>19</v>
      </c>
      <c r="J22" s="470"/>
      <c r="K22" s="470"/>
      <c r="L22" s="66">
        <v>4</v>
      </c>
    </row>
    <row r="23" spans="9:12" ht="15.75" thickBot="1">
      <c r="I23" s="471" t="s">
        <v>16</v>
      </c>
      <c r="J23" s="472"/>
      <c r="K23" s="472"/>
      <c r="L23" s="76">
        <f>SUM(L20:L22)</f>
        <v>42</v>
      </c>
    </row>
    <row r="24" ht="13.5" thickBot="1">
      <c r="I24" s="67"/>
    </row>
    <row r="25" spans="1:12" ht="15.75" thickBot="1">
      <c r="A25" s="455" t="s">
        <v>39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8"/>
    </row>
    <row r="26" spans="1:12" ht="13.5" thickBot="1">
      <c r="A26" s="459" t="s">
        <v>3</v>
      </c>
      <c r="B26" s="459" t="s">
        <v>4</v>
      </c>
      <c r="C26" s="462" t="s">
        <v>5</v>
      </c>
      <c r="D26" s="462"/>
      <c r="E26" s="462"/>
      <c r="F26" s="462" t="s">
        <v>6</v>
      </c>
      <c r="G26" s="462"/>
      <c r="H26" s="462"/>
      <c r="I26" s="462" t="s">
        <v>7</v>
      </c>
      <c r="J26" s="462"/>
      <c r="K26" s="462"/>
      <c r="L26" s="459" t="s">
        <v>8</v>
      </c>
    </row>
    <row r="27" spans="1:12" ht="13.5" thickBot="1">
      <c r="A27" s="460"/>
      <c r="B27" s="459"/>
      <c r="C27" s="17" t="s">
        <v>13</v>
      </c>
      <c r="D27" s="17" t="s">
        <v>15</v>
      </c>
      <c r="E27" s="18" t="s">
        <v>14</v>
      </c>
      <c r="F27" s="17" t="s">
        <v>13</v>
      </c>
      <c r="G27" s="17" t="s">
        <v>15</v>
      </c>
      <c r="H27" s="18" t="s">
        <v>14</v>
      </c>
      <c r="I27" s="19" t="s">
        <v>13</v>
      </c>
      <c r="J27" s="17" t="s">
        <v>15</v>
      </c>
      <c r="K27" s="18" t="s">
        <v>14</v>
      </c>
      <c r="L27" s="459"/>
    </row>
    <row r="28" spans="1:12" ht="12.75" customHeight="1">
      <c r="A28" s="473" t="s">
        <v>120</v>
      </c>
      <c r="B28" s="68" t="s">
        <v>9</v>
      </c>
      <c r="C28" s="21">
        <v>15</v>
      </c>
      <c r="D28" s="22">
        <v>1</v>
      </c>
      <c r="E28" s="24">
        <f aca="true" t="shared" si="4" ref="E28:E42">SUM(C28:D28)</f>
        <v>16</v>
      </c>
      <c r="F28" s="21">
        <v>44</v>
      </c>
      <c r="G28" s="22">
        <v>4</v>
      </c>
      <c r="H28" s="24">
        <f aca="true" t="shared" si="5" ref="H28:H42">SUM(F28:G28)</f>
        <v>48</v>
      </c>
      <c r="I28" s="25">
        <f aca="true" t="shared" si="6" ref="I28:J42">SUM(C28+F28)</f>
        <v>59</v>
      </c>
      <c r="J28" s="35">
        <f t="shared" si="6"/>
        <v>5</v>
      </c>
      <c r="K28" s="24">
        <f>SUM(I28:J28)</f>
        <v>64</v>
      </c>
      <c r="L28" s="50">
        <f>K28</f>
        <v>64</v>
      </c>
    </row>
    <row r="29" spans="1:12" ht="12.75">
      <c r="A29" s="473"/>
      <c r="B29" s="69" t="s">
        <v>10</v>
      </c>
      <c r="C29" s="28">
        <v>43</v>
      </c>
      <c r="D29" s="29">
        <v>11</v>
      </c>
      <c r="E29" s="23">
        <f t="shared" si="4"/>
        <v>54</v>
      </c>
      <c r="F29" s="28">
        <v>0</v>
      </c>
      <c r="G29" s="29">
        <v>0</v>
      </c>
      <c r="H29" s="23">
        <f t="shared" si="5"/>
        <v>0</v>
      </c>
      <c r="I29" s="30">
        <f t="shared" si="6"/>
        <v>43</v>
      </c>
      <c r="J29" s="35">
        <f t="shared" si="6"/>
        <v>11</v>
      </c>
      <c r="K29" s="23">
        <f>SUM(I29:J29)</f>
        <v>54</v>
      </c>
      <c r="L29" s="52">
        <f>K29</f>
        <v>54</v>
      </c>
    </row>
    <row r="30" spans="1:12" ht="12.75">
      <c r="A30" s="473"/>
      <c r="B30" s="69" t="s">
        <v>11</v>
      </c>
      <c r="C30" s="28">
        <v>24</v>
      </c>
      <c r="D30" s="29">
        <v>9</v>
      </c>
      <c r="E30" s="23">
        <f t="shared" si="4"/>
        <v>33</v>
      </c>
      <c r="F30" s="28">
        <v>0</v>
      </c>
      <c r="G30" s="29">
        <v>0</v>
      </c>
      <c r="H30" s="23">
        <f t="shared" si="5"/>
        <v>0</v>
      </c>
      <c r="I30" s="30">
        <f t="shared" si="6"/>
        <v>24</v>
      </c>
      <c r="J30" s="35">
        <f t="shared" si="6"/>
        <v>9</v>
      </c>
      <c r="K30" s="23">
        <f>SUM(I30:J30)</f>
        <v>33</v>
      </c>
      <c r="L30" s="52">
        <f>K30</f>
        <v>33</v>
      </c>
    </row>
    <row r="31" spans="1:12" s="4" customFormat="1" ht="12.75">
      <c r="A31" s="474"/>
      <c r="B31" s="70" t="s">
        <v>12</v>
      </c>
      <c r="C31" s="34">
        <v>14</v>
      </c>
      <c r="D31" s="35">
        <v>0</v>
      </c>
      <c r="E31" s="71">
        <f t="shared" si="4"/>
        <v>14</v>
      </c>
      <c r="F31" s="34">
        <v>0</v>
      </c>
      <c r="G31" s="35">
        <v>0</v>
      </c>
      <c r="H31" s="71">
        <f t="shared" si="5"/>
        <v>0</v>
      </c>
      <c r="I31" s="30">
        <f t="shared" si="6"/>
        <v>14</v>
      </c>
      <c r="J31" s="35">
        <f t="shared" si="6"/>
        <v>0</v>
      </c>
      <c r="K31" s="71">
        <f>SUM(I31:J31)</f>
        <v>14</v>
      </c>
      <c r="L31" s="72">
        <f>K31</f>
        <v>14</v>
      </c>
    </row>
    <row r="32" spans="1:12" ht="13.5" thickBot="1">
      <c r="A32" s="73" t="s">
        <v>16</v>
      </c>
      <c r="B32" s="74"/>
      <c r="C32" s="39">
        <f>SUM(C28:C31)</f>
        <v>96</v>
      </c>
      <c r="D32" s="40">
        <f>SUM(D28:D31)</f>
        <v>21</v>
      </c>
      <c r="E32" s="42">
        <f t="shared" si="4"/>
        <v>117</v>
      </c>
      <c r="F32" s="39">
        <f>SUM(F28:F31)</f>
        <v>44</v>
      </c>
      <c r="G32" s="40">
        <f>SUM(G28:G31)</f>
        <v>4</v>
      </c>
      <c r="H32" s="42">
        <f t="shared" si="5"/>
        <v>48</v>
      </c>
      <c r="I32" s="43">
        <f>SUM(I28:I31)</f>
        <v>140</v>
      </c>
      <c r="J32" s="75">
        <f>SUM(J28:J31)</f>
        <v>25</v>
      </c>
      <c r="K32" s="75">
        <f>SUM(K28:K31)</f>
        <v>165</v>
      </c>
      <c r="L32" s="61">
        <f>SUM(L28:L31)</f>
        <v>165</v>
      </c>
    </row>
    <row r="33" spans="1:12" ht="12.75">
      <c r="A33" s="475" t="s">
        <v>38</v>
      </c>
      <c r="B33" s="69" t="s">
        <v>9</v>
      </c>
      <c r="C33" s="21">
        <v>15</v>
      </c>
      <c r="D33" s="22">
        <v>6</v>
      </c>
      <c r="E33" s="24">
        <f t="shared" si="4"/>
        <v>21</v>
      </c>
      <c r="F33" s="21">
        <v>24</v>
      </c>
      <c r="G33" s="22">
        <v>5</v>
      </c>
      <c r="H33" s="24">
        <f t="shared" si="5"/>
        <v>29</v>
      </c>
      <c r="I33" s="25">
        <f t="shared" si="6"/>
        <v>39</v>
      </c>
      <c r="J33" s="35">
        <f t="shared" si="6"/>
        <v>11</v>
      </c>
      <c r="K33" s="24">
        <f>SUM(I33:J33)</f>
        <v>50</v>
      </c>
      <c r="L33" s="50">
        <f>K33</f>
        <v>50</v>
      </c>
    </row>
    <row r="34" spans="1:12" ht="12.75">
      <c r="A34" s="473"/>
      <c r="B34" s="69" t="s">
        <v>10</v>
      </c>
      <c r="C34" s="28">
        <v>24</v>
      </c>
      <c r="D34" s="29">
        <v>9</v>
      </c>
      <c r="E34" s="23">
        <f t="shared" si="4"/>
        <v>33</v>
      </c>
      <c r="F34" s="28">
        <v>1</v>
      </c>
      <c r="G34" s="29">
        <v>0</v>
      </c>
      <c r="H34" s="23">
        <f t="shared" si="5"/>
        <v>1</v>
      </c>
      <c r="I34" s="30">
        <f t="shared" si="6"/>
        <v>25</v>
      </c>
      <c r="J34" s="35">
        <f t="shared" si="6"/>
        <v>9</v>
      </c>
      <c r="K34" s="23">
        <f>SUM(I34:J34)</f>
        <v>34</v>
      </c>
      <c r="L34" s="52">
        <f>K34</f>
        <v>34</v>
      </c>
    </row>
    <row r="35" spans="1:12" ht="12.75">
      <c r="A35" s="473"/>
      <c r="B35" s="69" t="s">
        <v>11</v>
      </c>
      <c r="C35" s="28">
        <v>18</v>
      </c>
      <c r="D35" s="29">
        <v>1</v>
      </c>
      <c r="E35" s="23">
        <f t="shared" si="4"/>
        <v>19</v>
      </c>
      <c r="F35" s="28">
        <v>0</v>
      </c>
      <c r="G35" s="29">
        <v>0</v>
      </c>
      <c r="H35" s="23">
        <f t="shared" si="5"/>
        <v>0</v>
      </c>
      <c r="I35" s="30">
        <f t="shared" si="6"/>
        <v>18</v>
      </c>
      <c r="J35" s="35">
        <f t="shared" si="6"/>
        <v>1</v>
      </c>
      <c r="K35" s="23">
        <f>SUM(I35:J35)</f>
        <v>19</v>
      </c>
      <c r="L35" s="52">
        <f>K35</f>
        <v>19</v>
      </c>
    </row>
    <row r="36" spans="1:12" s="4" customFormat="1" ht="12.75">
      <c r="A36" s="474"/>
      <c r="B36" s="70" t="s">
        <v>12</v>
      </c>
      <c r="C36" s="34">
        <v>19</v>
      </c>
      <c r="D36" s="35">
        <v>0</v>
      </c>
      <c r="E36" s="71">
        <f t="shared" si="4"/>
        <v>19</v>
      </c>
      <c r="F36" s="34">
        <v>0</v>
      </c>
      <c r="G36" s="35">
        <v>0</v>
      </c>
      <c r="H36" s="71">
        <f t="shared" si="5"/>
        <v>0</v>
      </c>
      <c r="I36" s="30">
        <f t="shared" si="6"/>
        <v>19</v>
      </c>
      <c r="J36" s="35">
        <f t="shared" si="6"/>
        <v>0</v>
      </c>
      <c r="K36" s="71">
        <f>SUM(I36:J36)</f>
        <v>19</v>
      </c>
      <c r="L36" s="72">
        <f>K36</f>
        <v>19</v>
      </c>
    </row>
    <row r="37" spans="1:12" ht="13.5" thickBot="1">
      <c r="A37" s="73" t="s">
        <v>16</v>
      </c>
      <c r="B37" s="74"/>
      <c r="C37" s="39">
        <f>SUM(C33:C36)</f>
        <v>76</v>
      </c>
      <c r="D37" s="40">
        <f>SUM(D33:D36)</f>
        <v>16</v>
      </c>
      <c r="E37" s="42">
        <f t="shared" si="4"/>
        <v>92</v>
      </c>
      <c r="F37" s="39">
        <f>SUM(F33:F36)</f>
        <v>25</v>
      </c>
      <c r="G37" s="40">
        <f>SUM(G33:G36)</f>
        <v>5</v>
      </c>
      <c r="H37" s="42">
        <f t="shared" si="5"/>
        <v>30</v>
      </c>
      <c r="I37" s="43">
        <f t="shared" si="6"/>
        <v>101</v>
      </c>
      <c r="J37" s="40">
        <f>SUM(J33:J36)</f>
        <v>21</v>
      </c>
      <c r="K37" s="42">
        <f>SUM(K33:K36)</f>
        <v>122</v>
      </c>
      <c r="L37" s="61">
        <f>SUM(L33:L36)</f>
        <v>122</v>
      </c>
    </row>
    <row r="38" spans="1:12" ht="12.75">
      <c r="A38" s="476" t="s">
        <v>37</v>
      </c>
      <c r="B38" s="69" t="s">
        <v>9</v>
      </c>
      <c r="C38" s="21">
        <v>14</v>
      </c>
      <c r="D38" s="22">
        <v>8</v>
      </c>
      <c r="E38" s="24">
        <f t="shared" si="4"/>
        <v>22</v>
      </c>
      <c r="F38" s="21">
        <v>18</v>
      </c>
      <c r="G38" s="22">
        <v>18</v>
      </c>
      <c r="H38" s="24">
        <f t="shared" si="5"/>
        <v>36</v>
      </c>
      <c r="I38" s="25">
        <f t="shared" si="6"/>
        <v>32</v>
      </c>
      <c r="J38" s="35">
        <f t="shared" si="6"/>
        <v>26</v>
      </c>
      <c r="K38" s="24">
        <f>SUM(I38:J38)</f>
        <v>58</v>
      </c>
      <c r="L38" s="50">
        <f>K38</f>
        <v>58</v>
      </c>
    </row>
    <row r="39" spans="1:12" ht="12.75">
      <c r="A39" s="473"/>
      <c r="B39" s="69" t="s">
        <v>10</v>
      </c>
      <c r="C39" s="28">
        <v>27</v>
      </c>
      <c r="D39" s="29">
        <v>8</v>
      </c>
      <c r="E39" s="23">
        <f t="shared" si="4"/>
        <v>35</v>
      </c>
      <c r="F39" s="28">
        <v>0</v>
      </c>
      <c r="G39" s="29">
        <v>0</v>
      </c>
      <c r="H39" s="23">
        <f t="shared" si="5"/>
        <v>0</v>
      </c>
      <c r="I39" s="30">
        <f t="shared" si="6"/>
        <v>27</v>
      </c>
      <c r="J39" s="35">
        <f t="shared" si="6"/>
        <v>8</v>
      </c>
      <c r="K39" s="23">
        <f>SUM(I39:J39)</f>
        <v>35</v>
      </c>
      <c r="L39" s="52">
        <f>K39</f>
        <v>35</v>
      </c>
    </row>
    <row r="40" spans="1:12" ht="12.75">
      <c r="A40" s="473"/>
      <c r="B40" s="69" t="s">
        <v>11</v>
      </c>
      <c r="C40" s="28">
        <v>11</v>
      </c>
      <c r="D40" s="29">
        <v>0</v>
      </c>
      <c r="E40" s="23">
        <f t="shared" si="4"/>
        <v>11</v>
      </c>
      <c r="F40" s="28">
        <v>0</v>
      </c>
      <c r="G40" s="29">
        <v>0</v>
      </c>
      <c r="H40" s="23">
        <f t="shared" si="5"/>
        <v>0</v>
      </c>
      <c r="I40" s="30">
        <f t="shared" si="6"/>
        <v>11</v>
      </c>
      <c r="J40" s="35">
        <f t="shared" si="6"/>
        <v>0</v>
      </c>
      <c r="K40" s="23">
        <f>SUM(I40:J40)</f>
        <v>11</v>
      </c>
      <c r="L40" s="52">
        <f>K40</f>
        <v>11</v>
      </c>
    </row>
    <row r="41" spans="1:12" s="4" customFormat="1" ht="12.75">
      <c r="A41" s="474"/>
      <c r="B41" s="70" t="s">
        <v>12</v>
      </c>
      <c r="C41" s="34">
        <v>21</v>
      </c>
      <c r="D41" s="35">
        <v>0</v>
      </c>
      <c r="E41" s="71">
        <f t="shared" si="4"/>
        <v>21</v>
      </c>
      <c r="F41" s="34">
        <v>0</v>
      </c>
      <c r="G41" s="35">
        <v>0</v>
      </c>
      <c r="H41" s="71">
        <f t="shared" si="5"/>
        <v>0</v>
      </c>
      <c r="I41" s="30">
        <f t="shared" si="6"/>
        <v>21</v>
      </c>
      <c r="J41" s="35">
        <f t="shared" si="6"/>
        <v>0</v>
      </c>
      <c r="K41" s="71">
        <f>SUM(I41:J41)</f>
        <v>21</v>
      </c>
      <c r="L41" s="72">
        <f>K41</f>
        <v>21</v>
      </c>
    </row>
    <row r="42" spans="1:12" ht="13.5" thickBot="1">
      <c r="A42" s="37" t="s">
        <v>16</v>
      </c>
      <c r="B42" s="74"/>
      <c r="C42" s="39">
        <f>SUM(C38:C41)</f>
        <v>73</v>
      </c>
      <c r="D42" s="40">
        <f>SUM(D38:D41)</f>
        <v>16</v>
      </c>
      <c r="E42" s="42">
        <f t="shared" si="4"/>
        <v>89</v>
      </c>
      <c r="F42" s="39">
        <f>SUM(F38:F41)</f>
        <v>18</v>
      </c>
      <c r="G42" s="40">
        <f>SUM(G38:G41)</f>
        <v>18</v>
      </c>
      <c r="H42" s="42">
        <f t="shared" si="5"/>
        <v>36</v>
      </c>
      <c r="I42" s="43">
        <f t="shared" si="6"/>
        <v>91</v>
      </c>
      <c r="J42" s="35">
        <f t="shared" si="6"/>
        <v>34</v>
      </c>
      <c r="K42" s="42">
        <f>SUM(K38:K41)</f>
        <v>125</v>
      </c>
      <c r="L42" s="61">
        <f>SUM(L38:L41)</f>
        <v>125</v>
      </c>
    </row>
    <row r="43" spans="1:12" ht="13.5" thickBot="1">
      <c r="A43" s="466" t="s">
        <v>17</v>
      </c>
      <c r="B43" s="461"/>
      <c r="C43" s="62">
        <f>SUM(C42,C37,C32)</f>
        <v>245</v>
      </c>
      <c r="D43" s="63">
        <f aca="true" t="shared" si="7" ref="D43:L43">SUM(D42,D37,D32)</f>
        <v>53</v>
      </c>
      <c r="E43" s="64">
        <f t="shared" si="7"/>
        <v>298</v>
      </c>
      <c r="F43" s="62">
        <f t="shared" si="7"/>
        <v>87</v>
      </c>
      <c r="G43" s="63">
        <f t="shared" si="7"/>
        <v>27</v>
      </c>
      <c r="H43" s="64">
        <f t="shared" si="7"/>
        <v>114</v>
      </c>
      <c r="I43" s="65">
        <f t="shared" si="7"/>
        <v>332</v>
      </c>
      <c r="J43" s="63">
        <f t="shared" si="7"/>
        <v>80</v>
      </c>
      <c r="K43" s="64">
        <f t="shared" si="7"/>
        <v>412</v>
      </c>
      <c r="L43" s="14">
        <f t="shared" si="7"/>
        <v>412</v>
      </c>
    </row>
    <row r="44" spans="9:12" ht="12.75">
      <c r="I44" s="467" t="s">
        <v>18</v>
      </c>
      <c r="J44" s="468"/>
      <c r="K44" s="468"/>
      <c r="L44" s="20">
        <v>67</v>
      </c>
    </row>
    <row r="45" spans="9:12" ht="13.5" thickBot="1">
      <c r="I45" s="469" t="s">
        <v>19</v>
      </c>
      <c r="J45" s="470"/>
      <c r="K45" s="470"/>
      <c r="L45" s="66">
        <v>52</v>
      </c>
    </row>
    <row r="46" spans="9:12" ht="15.75" thickBot="1">
      <c r="I46" s="471" t="s">
        <v>16</v>
      </c>
      <c r="J46" s="472"/>
      <c r="K46" s="472"/>
      <c r="L46" s="76">
        <f>SUM(L43:L45)</f>
        <v>531</v>
      </c>
    </row>
    <row r="47" spans="1:12" s="4" customFormat="1" ht="15.75" thickBot="1">
      <c r="A47" s="77"/>
      <c r="B47" s="78"/>
      <c r="C47" s="78"/>
      <c r="D47" s="78"/>
      <c r="E47" s="78"/>
      <c r="F47" s="78"/>
      <c r="G47" s="78"/>
      <c r="H47" s="78"/>
      <c r="I47" s="79"/>
      <c r="J47" s="79"/>
      <c r="K47" s="79"/>
      <c r="L47" s="80"/>
    </row>
    <row r="48" spans="1:12" ht="15.75" thickBot="1">
      <c r="A48" s="455" t="s">
        <v>20</v>
      </c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8"/>
    </row>
    <row r="49" spans="1:12" ht="13.5" thickBot="1">
      <c r="A49" s="459" t="s">
        <v>88</v>
      </c>
      <c r="B49" s="459" t="s">
        <v>4</v>
      </c>
      <c r="C49" s="462" t="s">
        <v>5</v>
      </c>
      <c r="D49" s="462"/>
      <c r="E49" s="462"/>
      <c r="F49" s="462" t="s">
        <v>6</v>
      </c>
      <c r="G49" s="462"/>
      <c r="H49" s="462"/>
      <c r="I49" s="462" t="s">
        <v>7</v>
      </c>
      <c r="J49" s="462"/>
      <c r="K49" s="462"/>
      <c r="L49" s="459" t="s">
        <v>8</v>
      </c>
    </row>
    <row r="50" spans="1:12" ht="13.5" thickBot="1">
      <c r="A50" s="460"/>
      <c r="B50" s="459"/>
      <c r="C50" s="17" t="s">
        <v>13</v>
      </c>
      <c r="D50" s="17" t="s">
        <v>15</v>
      </c>
      <c r="E50" s="18" t="s">
        <v>14</v>
      </c>
      <c r="F50" s="17" t="s">
        <v>13</v>
      </c>
      <c r="G50" s="17" t="s">
        <v>15</v>
      </c>
      <c r="H50" s="18" t="s">
        <v>14</v>
      </c>
      <c r="I50" s="19" t="s">
        <v>13</v>
      </c>
      <c r="J50" s="17" t="s">
        <v>15</v>
      </c>
      <c r="K50" s="18" t="s">
        <v>14</v>
      </c>
      <c r="L50" s="459"/>
    </row>
    <row r="51" spans="1:12" ht="12.75">
      <c r="A51" s="81"/>
      <c r="B51" s="82" t="s">
        <v>9</v>
      </c>
      <c r="C51" s="21">
        <v>90</v>
      </c>
      <c r="D51" s="22">
        <v>10</v>
      </c>
      <c r="E51" s="24">
        <f aca="true" t="shared" si="8" ref="E51:E58">SUM(C51:D51)</f>
        <v>100</v>
      </c>
      <c r="F51" s="21">
        <v>161</v>
      </c>
      <c r="G51" s="22">
        <v>46</v>
      </c>
      <c r="H51" s="24">
        <f aca="true" t="shared" si="9" ref="H51:H58">SUM(F51:G51)</f>
        <v>207</v>
      </c>
      <c r="I51" s="83">
        <f>SUM(C51+F51)</f>
        <v>251</v>
      </c>
      <c r="J51" s="22">
        <f>SUM(D51+G51)</f>
        <v>56</v>
      </c>
      <c r="K51" s="24">
        <f>SUM(I51:J51)</f>
        <v>307</v>
      </c>
      <c r="L51" s="84">
        <f>K51</f>
        <v>307</v>
      </c>
    </row>
    <row r="52" spans="1:12" ht="12.75">
      <c r="A52" s="85"/>
      <c r="B52" s="69" t="s">
        <v>10</v>
      </c>
      <c r="C52" s="28">
        <v>155</v>
      </c>
      <c r="D52" s="29">
        <v>45</v>
      </c>
      <c r="E52" s="23">
        <f t="shared" si="8"/>
        <v>200</v>
      </c>
      <c r="F52" s="28">
        <v>0</v>
      </c>
      <c r="G52" s="29">
        <v>0</v>
      </c>
      <c r="H52" s="23">
        <f t="shared" si="9"/>
        <v>0</v>
      </c>
      <c r="I52" s="86">
        <f>SUM(C52+F52)</f>
        <v>155</v>
      </c>
      <c r="J52" s="29">
        <f>SUM(D52+G52)</f>
        <v>45</v>
      </c>
      <c r="K52" s="23">
        <f>SUM(I52:J52)</f>
        <v>200</v>
      </c>
      <c r="L52" s="31">
        <f>K52</f>
        <v>200</v>
      </c>
    </row>
    <row r="53" spans="1:12" ht="12.75">
      <c r="A53" s="87"/>
      <c r="B53" s="400" t="s">
        <v>11</v>
      </c>
      <c r="C53" s="88">
        <v>138</v>
      </c>
      <c r="D53" s="89">
        <v>45</v>
      </c>
      <c r="E53" s="90">
        <f t="shared" si="8"/>
        <v>183</v>
      </c>
      <c r="F53" s="88">
        <v>0</v>
      </c>
      <c r="G53" s="89">
        <v>0</v>
      </c>
      <c r="H53" s="90">
        <f t="shared" si="9"/>
        <v>0</v>
      </c>
      <c r="I53" s="86">
        <f aca="true" t="shared" si="10" ref="I53:J58">SUM(C53+F53)</f>
        <v>138</v>
      </c>
      <c r="J53" s="29">
        <f t="shared" si="10"/>
        <v>45</v>
      </c>
      <c r="K53" s="23">
        <f aca="true" t="shared" si="11" ref="K53:K58">SUM(I53:J53)</f>
        <v>183</v>
      </c>
      <c r="L53" s="31">
        <f aca="true" t="shared" si="12" ref="L53:L59">K53</f>
        <v>183</v>
      </c>
    </row>
    <row r="54" spans="1:12" ht="12.75">
      <c r="A54" s="87" t="s">
        <v>66</v>
      </c>
      <c r="B54" s="477" t="s">
        <v>12</v>
      </c>
      <c r="C54" s="88">
        <v>28</v>
      </c>
      <c r="D54" s="89">
        <v>0</v>
      </c>
      <c r="E54" s="90">
        <f t="shared" si="8"/>
        <v>28</v>
      </c>
      <c r="F54" s="88">
        <v>0</v>
      </c>
      <c r="G54" s="89">
        <v>0</v>
      </c>
      <c r="H54" s="90">
        <f t="shared" si="9"/>
        <v>0</v>
      </c>
      <c r="I54" s="86">
        <f t="shared" si="10"/>
        <v>28</v>
      </c>
      <c r="J54" s="29">
        <f t="shared" si="10"/>
        <v>0</v>
      </c>
      <c r="K54" s="23">
        <f t="shared" si="11"/>
        <v>28</v>
      </c>
      <c r="L54" s="31">
        <f t="shared" si="12"/>
        <v>28</v>
      </c>
    </row>
    <row r="55" spans="1:12" ht="12.75">
      <c r="A55" s="87" t="s">
        <v>82</v>
      </c>
      <c r="B55" s="477"/>
      <c r="C55" s="88">
        <v>35</v>
      </c>
      <c r="D55" s="89">
        <v>0</v>
      </c>
      <c r="E55" s="90">
        <f t="shared" si="8"/>
        <v>35</v>
      </c>
      <c r="F55" s="88">
        <v>0</v>
      </c>
      <c r="G55" s="89">
        <v>0</v>
      </c>
      <c r="H55" s="90">
        <f t="shared" si="9"/>
        <v>0</v>
      </c>
      <c r="I55" s="86">
        <f t="shared" si="10"/>
        <v>35</v>
      </c>
      <c r="J55" s="29">
        <f t="shared" si="10"/>
        <v>0</v>
      </c>
      <c r="K55" s="23">
        <f t="shared" si="11"/>
        <v>35</v>
      </c>
      <c r="L55" s="31">
        <f t="shared" si="12"/>
        <v>35</v>
      </c>
    </row>
    <row r="56" spans="1:12" ht="12.75">
      <c r="A56" s="87" t="s">
        <v>67</v>
      </c>
      <c r="B56" s="477"/>
      <c r="C56" s="88">
        <v>3</v>
      </c>
      <c r="D56" s="89">
        <v>0</v>
      </c>
      <c r="E56" s="90">
        <f t="shared" si="8"/>
        <v>3</v>
      </c>
      <c r="F56" s="88">
        <v>0</v>
      </c>
      <c r="G56" s="89">
        <v>0</v>
      </c>
      <c r="H56" s="90">
        <f t="shared" si="9"/>
        <v>0</v>
      </c>
      <c r="I56" s="86">
        <f t="shared" si="10"/>
        <v>3</v>
      </c>
      <c r="J56" s="29">
        <f t="shared" si="10"/>
        <v>0</v>
      </c>
      <c r="K56" s="23">
        <f t="shared" si="11"/>
        <v>3</v>
      </c>
      <c r="L56" s="31">
        <f t="shared" si="12"/>
        <v>3</v>
      </c>
    </row>
    <row r="57" spans="1:12" ht="12.75">
      <c r="A57" s="87" t="s">
        <v>68</v>
      </c>
      <c r="B57" s="477"/>
      <c r="C57" s="88">
        <v>47</v>
      </c>
      <c r="D57" s="89">
        <v>2</v>
      </c>
      <c r="E57" s="90">
        <f t="shared" si="8"/>
        <v>49</v>
      </c>
      <c r="F57" s="88">
        <v>0</v>
      </c>
      <c r="G57" s="89">
        <v>0</v>
      </c>
      <c r="H57" s="90">
        <f t="shared" si="9"/>
        <v>0</v>
      </c>
      <c r="I57" s="86">
        <f t="shared" si="10"/>
        <v>47</v>
      </c>
      <c r="J57" s="29">
        <f t="shared" si="10"/>
        <v>2</v>
      </c>
      <c r="K57" s="23">
        <f t="shared" si="11"/>
        <v>49</v>
      </c>
      <c r="L57" s="31">
        <f t="shared" si="12"/>
        <v>49</v>
      </c>
    </row>
    <row r="58" spans="1:12" s="4" customFormat="1" ht="12.75">
      <c r="A58" s="91" t="s">
        <v>69</v>
      </c>
      <c r="B58" s="477"/>
      <c r="C58" s="92">
        <v>51</v>
      </c>
      <c r="D58" s="93">
        <v>0</v>
      </c>
      <c r="E58" s="90">
        <f t="shared" si="8"/>
        <v>51</v>
      </c>
      <c r="F58" s="92">
        <v>0</v>
      </c>
      <c r="G58" s="93">
        <v>0</v>
      </c>
      <c r="H58" s="94">
        <f t="shared" si="9"/>
        <v>0</v>
      </c>
      <c r="I58" s="86">
        <f t="shared" si="10"/>
        <v>51</v>
      </c>
      <c r="J58" s="29">
        <f t="shared" si="10"/>
        <v>0</v>
      </c>
      <c r="K58" s="23">
        <f t="shared" si="11"/>
        <v>51</v>
      </c>
      <c r="L58" s="31">
        <f t="shared" si="12"/>
        <v>51</v>
      </c>
    </row>
    <row r="59" spans="1:12" ht="13.5" thickBot="1">
      <c r="A59" s="37" t="s">
        <v>16</v>
      </c>
      <c r="B59" s="74"/>
      <c r="C59" s="39">
        <f aca="true" t="shared" si="13" ref="C59:K59">SUM(C51:C58)</f>
        <v>547</v>
      </c>
      <c r="D59" s="40">
        <f t="shared" si="13"/>
        <v>102</v>
      </c>
      <c r="E59" s="42">
        <f t="shared" si="13"/>
        <v>649</v>
      </c>
      <c r="F59" s="39">
        <f t="shared" si="13"/>
        <v>161</v>
      </c>
      <c r="G59" s="40">
        <f t="shared" si="13"/>
        <v>46</v>
      </c>
      <c r="H59" s="42">
        <f t="shared" si="13"/>
        <v>207</v>
      </c>
      <c r="I59" s="95">
        <f t="shared" si="13"/>
        <v>708</v>
      </c>
      <c r="J59" s="40">
        <f t="shared" si="13"/>
        <v>148</v>
      </c>
      <c r="K59" s="42">
        <f t="shared" si="13"/>
        <v>856</v>
      </c>
      <c r="L59" s="31">
        <f t="shared" si="12"/>
        <v>856</v>
      </c>
    </row>
    <row r="60" spans="9:12" ht="12.75">
      <c r="I60" s="467" t="s">
        <v>18</v>
      </c>
      <c r="J60" s="468"/>
      <c r="K60" s="468"/>
      <c r="L60" s="20">
        <v>98</v>
      </c>
    </row>
    <row r="61" spans="9:12" ht="13.5" thickBot="1">
      <c r="I61" s="469" t="s">
        <v>19</v>
      </c>
      <c r="J61" s="470"/>
      <c r="K61" s="470"/>
      <c r="L61" s="66">
        <v>110</v>
      </c>
    </row>
    <row r="62" spans="9:12" ht="15.75" thickBot="1">
      <c r="I62" s="478" t="s">
        <v>16</v>
      </c>
      <c r="J62" s="479"/>
      <c r="K62" s="479"/>
      <c r="L62" s="96">
        <f>SUM(L59:L61)</f>
        <v>1064</v>
      </c>
    </row>
    <row r="63" spans="1:12" s="4" customFormat="1" ht="15.75" thickBot="1">
      <c r="A63" s="77"/>
      <c r="B63" s="78"/>
      <c r="C63" s="78"/>
      <c r="D63" s="78"/>
      <c r="E63" s="78"/>
      <c r="F63" s="78"/>
      <c r="G63" s="78"/>
      <c r="H63" s="78"/>
      <c r="I63" s="79"/>
      <c r="J63" s="79"/>
      <c r="K63" s="79"/>
      <c r="L63" s="97"/>
    </row>
    <row r="64" spans="1:12" ht="15.75" thickBot="1">
      <c r="A64" s="480" t="s">
        <v>86</v>
      </c>
      <c r="B64" s="481"/>
      <c r="C64" s="481"/>
      <c r="D64" s="481"/>
      <c r="E64" s="481"/>
      <c r="F64" s="481"/>
      <c r="G64" s="481"/>
      <c r="H64" s="481"/>
      <c r="I64" s="481"/>
      <c r="J64" s="481"/>
      <c r="K64" s="481"/>
      <c r="L64" s="482"/>
    </row>
    <row r="65" spans="1:12" ht="13.5" thickBot="1">
      <c r="A65" s="483" t="s">
        <v>87</v>
      </c>
      <c r="B65" s="485"/>
      <c r="C65" s="485"/>
      <c r="D65" s="485"/>
      <c r="E65" s="485"/>
      <c r="F65" s="485"/>
      <c r="G65" s="485"/>
      <c r="H65" s="485"/>
      <c r="I65" s="19" t="s">
        <v>13</v>
      </c>
      <c r="J65" s="17" t="s">
        <v>15</v>
      </c>
      <c r="K65" s="18" t="s">
        <v>14</v>
      </c>
      <c r="L65" s="13" t="s">
        <v>8</v>
      </c>
    </row>
    <row r="66" spans="1:12" s="4" customFormat="1" ht="12.75">
      <c r="A66" s="484"/>
      <c r="B66" s="98" t="s">
        <v>9</v>
      </c>
      <c r="C66" s="486"/>
      <c r="D66" s="487"/>
      <c r="E66" s="487"/>
      <c r="F66" s="487"/>
      <c r="G66" s="487"/>
      <c r="H66" s="487"/>
      <c r="I66" s="100"/>
      <c r="J66" s="101"/>
      <c r="K66" s="102">
        <f>SUM(I66:J66)</f>
        <v>0</v>
      </c>
      <c r="L66" s="103">
        <f>K66</f>
        <v>0</v>
      </c>
    </row>
    <row r="67" spans="1:12" s="4" customFormat="1" ht="12.75">
      <c r="A67" s="484"/>
      <c r="B67" s="98" t="s">
        <v>10</v>
      </c>
      <c r="C67" s="486"/>
      <c r="D67" s="487"/>
      <c r="E67" s="487"/>
      <c r="F67" s="487"/>
      <c r="G67" s="487"/>
      <c r="H67" s="487"/>
      <c r="I67" s="30">
        <v>33</v>
      </c>
      <c r="J67" s="35">
        <v>13</v>
      </c>
      <c r="K67" s="71">
        <f>SUM(I67:J67)</f>
        <v>46</v>
      </c>
      <c r="L67" s="104">
        <f>K67</f>
        <v>46</v>
      </c>
    </row>
    <row r="68" spans="1:12" s="4" customFormat="1" ht="12.75">
      <c r="A68" s="484"/>
      <c r="B68" s="98" t="s">
        <v>11</v>
      </c>
      <c r="C68" s="486"/>
      <c r="D68" s="487"/>
      <c r="E68" s="487"/>
      <c r="F68" s="487"/>
      <c r="G68" s="487"/>
      <c r="H68" s="487"/>
      <c r="I68" s="30">
        <v>18</v>
      </c>
      <c r="J68" s="35">
        <v>0</v>
      </c>
      <c r="K68" s="71">
        <f>SUM(I68:J68)</f>
        <v>18</v>
      </c>
      <c r="L68" s="104">
        <f>K68</f>
        <v>18</v>
      </c>
    </row>
    <row r="69" spans="1:12" ht="13.5" thickBot="1">
      <c r="A69" s="37" t="s">
        <v>16</v>
      </c>
      <c r="B69" s="59"/>
      <c r="C69" s="488"/>
      <c r="D69" s="489"/>
      <c r="E69" s="489"/>
      <c r="F69" s="489"/>
      <c r="G69" s="489"/>
      <c r="H69" s="489"/>
      <c r="I69" s="43">
        <f>SUM(I66:I68)</f>
        <v>51</v>
      </c>
      <c r="J69" s="43">
        <f>SUM(J66:J68)</f>
        <v>13</v>
      </c>
      <c r="K69" s="42">
        <f>SUM(K66:K68)</f>
        <v>64</v>
      </c>
      <c r="L69" s="31">
        <f>SUM(L66:L68)</f>
        <v>64</v>
      </c>
    </row>
    <row r="70" spans="9:12" ht="12.75">
      <c r="I70" s="467" t="s">
        <v>18</v>
      </c>
      <c r="J70" s="468"/>
      <c r="K70" s="468"/>
      <c r="L70" s="20">
        <v>105</v>
      </c>
    </row>
    <row r="71" spans="9:12" ht="13.5" thickBot="1">
      <c r="I71" s="469" t="s">
        <v>19</v>
      </c>
      <c r="J71" s="470"/>
      <c r="K71" s="470"/>
      <c r="L71" s="66">
        <v>184</v>
      </c>
    </row>
    <row r="72" spans="9:12" ht="15.75" thickBot="1">
      <c r="I72" s="471" t="s">
        <v>16</v>
      </c>
      <c r="J72" s="472"/>
      <c r="K72" s="472"/>
      <c r="L72" s="76">
        <f>SUM(L69:L71)</f>
        <v>353</v>
      </c>
    </row>
    <row r="73" spans="1:12" s="4" customFormat="1" ht="13.5" thickBot="1">
      <c r="A73" s="77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105"/>
    </row>
    <row r="74" spans="1:12" ht="15.75" thickBot="1">
      <c r="A74" s="455" t="s">
        <v>21</v>
      </c>
      <c r="B74" s="456"/>
      <c r="C74" s="456"/>
      <c r="D74" s="456"/>
      <c r="E74" s="456"/>
      <c r="F74" s="456"/>
      <c r="G74" s="456"/>
      <c r="H74" s="456"/>
      <c r="I74" s="456"/>
      <c r="J74" s="456"/>
      <c r="K74" s="456"/>
      <c r="L74" s="458"/>
    </row>
    <row r="75" spans="1:12" ht="13.5" thickBot="1">
      <c r="A75" s="459" t="s">
        <v>3</v>
      </c>
      <c r="B75" s="459" t="s">
        <v>4</v>
      </c>
      <c r="C75" s="462" t="s">
        <v>5</v>
      </c>
      <c r="D75" s="462"/>
      <c r="E75" s="462"/>
      <c r="F75" s="462" t="s">
        <v>6</v>
      </c>
      <c r="G75" s="462"/>
      <c r="H75" s="462"/>
      <c r="I75" s="462" t="s">
        <v>7</v>
      </c>
      <c r="J75" s="462"/>
      <c r="K75" s="462"/>
      <c r="L75" s="459" t="s">
        <v>8</v>
      </c>
    </row>
    <row r="76" spans="1:12" ht="13.5" thickBot="1">
      <c r="A76" s="460"/>
      <c r="B76" s="459"/>
      <c r="C76" s="17" t="s">
        <v>13</v>
      </c>
      <c r="D76" s="17" t="s">
        <v>15</v>
      </c>
      <c r="E76" s="18" t="s">
        <v>14</v>
      </c>
      <c r="F76" s="17" t="s">
        <v>13</v>
      </c>
      <c r="G76" s="17" t="s">
        <v>15</v>
      </c>
      <c r="H76" s="18" t="s">
        <v>14</v>
      </c>
      <c r="I76" s="19" t="s">
        <v>13</v>
      </c>
      <c r="J76" s="17" t="s">
        <v>15</v>
      </c>
      <c r="K76" s="18" t="s">
        <v>14</v>
      </c>
      <c r="L76" s="459"/>
    </row>
    <row r="77" spans="1:13" ht="12.75">
      <c r="A77" s="476" t="s">
        <v>113</v>
      </c>
      <c r="B77" s="69" t="s">
        <v>9</v>
      </c>
      <c r="C77" s="28">
        <v>20</v>
      </c>
      <c r="D77" s="29">
        <v>30</v>
      </c>
      <c r="E77" s="23">
        <f aca="true" t="shared" si="14" ref="E77:E94">SUM(C77:D77)</f>
        <v>50</v>
      </c>
      <c r="F77" s="28">
        <v>15</v>
      </c>
      <c r="G77" s="29">
        <v>0</v>
      </c>
      <c r="H77" s="23">
        <f aca="true" t="shared" si="15" ref="H77:H94">SUM(F77:G77)</f>
        <v>15</v>
      </c>
      <c r="I77" s="30">
        <f aca="true" t="shared" si="16" ref="I77:I98">SUM(C77+F77)</f>
        <v>35</v>
      </c>
      <c r="J77" s="29">
        <f aca="true" t="shared" si="17" ref="J77:J98">SUM(D77+G77)</f>
        <v>30</v>
      </c>
      <c r="K77" s="23">
        <f aca="true" t="shared" si="18" ref="K77:K94">SUM(I77:J77)</f>
        <v>65</v>
      </c>
      <c r="L77" s="52">
        <f aca="true" t="shared" si="19" ref="L77:L94">K77</f>
        <v>65</v>
      </c>
      <c r="M77" s="7"/>
    </row>
    <row r="78" spans="1:13" s="4" customFormat="1" ht="12.75">
      <c r="A78" s="473"/>
      <c r="B78" s="70" t="s">
        <v>10</v>
      </c>
      <c r="C78" s="108">
        <v>10</v>
      </c>
      <c r="D78" s="55">
        <v>5</v>
      </c>
      <c r="E78" s="71">
        <f t="shared" si="14"/>
        <v>15</v>
      </c>
      <c r="F78" s="34">
        <v>0</v>
      </c>
      <c r="G78" s="35">
        <v>4</v>
      </c>
      <c r="H78" s="71">
        <f t="shared" si="15"/>
        <v>4</v>
      </c>
      <c r="I78" s="30">
        <f t="shared" si="16"/>
        <v>10</v>
      </c>
      <c r="J78" s="35">
        <f t="shared" si="17"/>
        <v>9</v>
      </c>
      <c r="K78" s="71">
        <f t="shared" si="18"/>
        <v>19</v>
      </c>
      <c r="L78" s="72">
        <f t="shared" si="19"/>
        <v>19</v>
      </c>
      <c r="M78" s="36"/>
    </row>
    <row r="79" spans="1:13" s="4" customFormat="1" ht="12.75">
      <c r="A79" s="474"/>
      <c r="B79" s="70" t="s">
        <v>11</v>
      </c>
      <c r="C79" s="108">
        <v>9</v>
      </c>
      <c r="D79" s="55">
        <v>0</v>
      </c>
      <c r="E79" s="71">
        <f>SUM(C79:D79)</f>
        <v>9</v>
      </c>
      <c r="F79" s="34">
        <v>0</v>
      </c>
      <c r="G79" s="35">
        <v>1</v>
      </c>
      <c r="H79" s="71">
        <f>SUM(F79:G79)</f>
        <v>1</v>
      </c>
      <c r="I79" s="30">
        <f>SUM(C79+F79)</f>
        <v>9</v>
      </c>
      <c r="J79" s="35">
        <f>SUM(D79+G79)</f>
        <v>1</v>
      </c>
      <c r="K79" s="71">
        <f>SUM(I79:J79)</f>
        <v>10</v>
      </c>
      <c r="L79" s="72">
        <f>K79</f>
        <v>10</v>
      </c>
      <c r="M79" s="36"/>
    </row>
    <row r="80" spans="1:12" ht="13.5" thickBot="1">
      <c r="A80" s="37" t="s">
        <v>16</v>
      </c>
      <c r="B80" s="74"/>
      <c r="C80" s="39">
        <f>SUM(C77:C79)</f>
        <v>39</v>
      </c>
      <c r="D80" s="40">
        <f aca="true" t="shared" si="20" ref="D80:L80">SUM(D77:D79)</f>
        <v>35</v>
      </c>
      <c r="E80" s="42">
        <f t="shared" si="20"/>
        <v>74</v>
      </c>
      <c r="F80" s="39">
        <f t="shared" si="20"/>
        <v>15</v>
      </c>
      <c r="G80" s="40">
        <f t="shared" si="20"/>
        <v>5</v>
      </c>
      <c r="H80" s="42">
        <f t="shared" si="20"/>
        <v>20</v>
      </c>
      <c r="I80" s="43">
        <f t="shared" si="20"/>
        <v>54</v>
      </c>
      <c r="J80" s="40">
        <f t="shared" si="20"/>
        <v>40</v>
      </c>
      <c r="K80" s="42">
        <f t="shared" si="20"/>
        <v>94</v>
      </c>
      <c r="L80" s="61">
        <f t="shared" si="20"/>
        <v>94</v>
      </c>
    </row>
    <row r="81" spans="1:13" ht="12.75" customHeight="1">
      <c r="A81" s="476" t="s">
        <v>114</v>
      </c>
      <c r="B81" s="69" t="s">
        <v>9</v>
      </c>
      <c r="C81" s="28">
        <v>20</v>
      </c>
      <c r="D81" s="29">
        <v>13</v>
      </c>
      <c r="E81" s="23">
        <f t="shared" si="14"/>
        <v>33</v>
      </c>
      <c r="F81" s="28">
        <v>15</v>
      </c>
      <c r="G81" s="29">
        <v>1</v>
      </c>
      <c r="H81" s="23">
        <f t="shared" si="15"/>
        <v>16</v>
      </c>
      <c r="I81" s="30">
        <f t="shared" si="16"/>
        <v>35</v>
      </c>
      <c r="J81" s="29">
        <f t="shared" si="17"/>
        <v>14</v>
      </c>
      <c r="K81" s="23">
        <f t="shared" si="18"/>
        <v>49</v>
      </c>
      <c r="L81" s="52">
        <f t="shared" si="19"/>
        <v>49</v>
      </c>
      <c r="M81" s="7"/>
    </row>
    <row r="82" spans="1:13" s="4" customFormat="1" ht="12.75">
      <c r="A82" s="473"/>
      <c r="B82" s="70" t="s">
        <v>10</v>
      </c>
      <c r="C82" s="108">
        <v>21</v>
      </c>
      <c r="D82" s="55">
        <v>10</v>
      </c>
      <c r="E82" s="71">
        <f t="shared" si="14"/>
        <v>31</v>
      </c>
      <c r="F82" s="34">
        <v>0</v>
      </c>
      <c r="G82" s="35">
        <v>3</v>
      </c>
      <c r="H82" s="71">
        <f t="shared" si="15"/>
        <v>3</v>
      </c>
      <c r="I82" s="30">
        <f t="shared" si="16"/>
        <v>21</v>
      </c>
      <c r="J82" s="35">
        <f t="shared" si="17"/>
        <v>13</v>
      </c>
      <c r="K82" s="71">
        <f t="shared" si="18"/>
        <v>34</v>
      </c>
      <c r="L82" s="72">
        <f t="shared" si="19"/>
        <v>34</v>
      </c>
      <c r="M82" s="36"/>
    </row>
    <row r="83" spans="1:13" s="4" customFormat="1" ht="12.75">
      <c r="A83" s="474"/>
      <c r="B83" s="70" t="s">
        <v>11</v>
      </c>
      <c r="C83" s="108">
        <v>16</v>
      </c>
      <c r="D83" s="55">
        <v>0</v>
      </c>
      <c r="E83" s="71">
        <f t="shared" si="14"/>
        <v>16</v>
      </c>
      <c r="F83" s="34">
        <v>0</v>
      </c>
      <c r="G83" s="35">
        <v>1</v>
      </c>
      <c r="H83" s="71">
        <f t="shared" si="15"/>
        <v>1</v>
      </c>
      <c r="I83" s="30">
        <f t="shared" si="16"/>
        <v>16</v>
      </c>
      <c r="J83" s="35">
        <f t="shared" si="17"/>
        <v>1</v>
      </c>
      <c r="K83" s="71">
        <f t="shared" si="18"/>
        <v>17</v>
      </c>
      <c r="L83" s="72">
        <f t="shared" si="19"/>
        <v>17</v>
      </c>
      <c r="M83" s="36"/>
    </row>
    <row r="84" spans="1:12" ht="13.5" thickBot="1">
      <c r="A84" s="37" t="s">
        <v>16</v>
      </c>
      <c r="B84" s="74"/>
      <c r="C84" s="39">
        <f>SUM(C81:C83)</f>
        <v>57</v>
      </c>
      <c r="D84" s="40">
        <f aca="true" t="shared" si="21" ref="D84:L84">SUM(D81:D83)</f>
        <v>23</v>
      </c>
      <c r="E84" s="42">
        <f t="shared" si="21"/>
        <v>80</v>
      </c>
      <c r="F84" s="39">
        <f t="shared" si="21"/>
        <v>15</v>
      </c>
      <c r="G84" s="40">
        <f t="shared" si="21"/>
        <v>5</v>
      </c>
      <c r="H84" s="42">
        <f t="shared" si="21"/>
        <v>20</v>
      </c>
      <c r="I84" s="43">
        <f t="shared" si="21"/>
        <v>72</v>
      </c>
      <c r="J84" s="40">
        <f t="shared" si="21"/>
        <v>28</v>
      </c>
      <c r="K84" s="42">
        <f t="shared" si="21"/>
        <v>100</v>
      </c>
      <c r="L84" s="61">
        <f t="shared" si="21"/>
        <v>100</v>
      </c>
    </row>
    <row r="85" spans="1:13" ht="12.75" customHeight="1">
      <c r="A85" s="476" t="s">
        <v>115</v>
      </c>
      <c r="B85" s="69" t="s">
        <v>9</v>
      </c>
      <c r="C85" s="28">
        <v>20</v>
      </c>
      <c r="D85" s="29">
        <v>22</v>
      </c>
      <c r="E85" s="23">
        <f t="shared" si="14"/>
        <v>42</v>
      </c>
      <c r="F85" s="28">
        <v>15</v>
      </c>
      <c r="G85" s="29">
        <v>0</v>
      </c>
      <c r="H85" s="23">
        <f t="shared" si="15"/>
        <v>15</v>
      </c>
      <c r="I85" s="30">
        <f t="shared" si="16"/>
        <v>35</v>
      </c>
      <c r="J85" s="29">
        <f t="shared" si="17"/>
        <v>22</v>
      </c>
      <c r="K85" s="23">
        <f t="shared" si="18"/>
        <v>57</v>
      </c>
      <c r="L85" s="52">
        <f t="shared" si="19"/>
        <v>57</v>
      </c>
      <c r="M85" s="7"/>
    </row>
    <row r="86" spans="1:13" s="4" customFormat="1" ht="12.75">
      <c r="A86" s="473"/>
      <c r="B86" s="70" t="s">
        <v>10</v>
      </c>
      <c r="C86" s="108">
        <v>24</v>
      </c>
      <c r="D86" s="55">
        <v>6</v>
      </c>
      <c r="E86" s="71">
        <f t="shared" si="14"/>
        <v>30</v>
      </c>
      <c r="F86" s="34">
        <v>0</v>
      </c>
      <c r="G86" s="35">
        <v>2</v>
      </c>
      <c r="H86" s="71">
        <f t="shared" si="15"/>
        <v>2</v>
      </c>
      <c r="I86" s="30">
        <f t="shared" si="16"/>
        <v>24</v>
      </c>
      <c r="J86" s="35">
        <f t="shared" si="17"/>
        <v>8</v>
      </c>
      <c r="K86" s="71">
        <f t="shared" si="18"/>
        <v>32</v>
      </c>
      <c r="L86" s="72">
        <f t="shared" si="19"/>
        <v>32</v>
      </c>
      <c r="M86" s="36"/>
    </row>
    <row r="87" spans="1:13" s="4" customFormat="1" ht="12.75">
      <c r="A87" s="474"/>
      <c r="B87" s="70" t="s">
        <v>11</v>
      </c>
      <c r="C87" s="108">
        <v>26</v>
      </c>
      <c r="D87" s="55">
        <v>1</v>
      </c>
      <c r="E87" s="71">
        <f>SUM(C87:D87)</f>
        <v>27</v>
      </c>
      <c r="F87" s="34">
        <v>0</v>
      </c>
      <c r="G87" s="35">
        <v>2</v>
      </c>
      <c r="H87" s="71">
        <f>SUM(F87:G87)</f>
        <v>2</v>
      </c>
      <c r="I87" s="30">
        <f>SUM(C87+F87)</f>
        <v>26</v>
      </c>
      <c r="J87" s="35">
        <f>SUM(D87+G87)</f>
        <v>3</v>
      </c>
      <c r="K87" s="71">
        <f>SUM(I87:J87)</f>
        <v>29</v>
      </c>
      <c r="L87" s="72">
        <f>K87</f>
        <v>29</v>
      </c>
      <c r="M87" s="36"/>
    </row>
    <row r="88" spans="1:12" ht="13.5" thickBot="1">
      <c r="A88" s="37" t="s">
        <v>16</v>
      </c>
      <c r="B88" s="74"/>
      <c r="C88" s="39">
        <f>SUM(C85:C87)</f>
        <v>70</v>
      </c>
      <c r="D88" s="40">
        <f aca="true" t="shared" si="22" ref="D88:L88">SUM(D85:D87)</f>
        <v>29</v>
      </c>
      <c r="E88" s="42">
        <f t="shared" si="22"/>
        <v>99</v>
      </c>
      <c r="F88" s="39">
        <f t="shared" si="22"/>
        <v>15</v>
      </c>
      <c r="G88" s="40">
        <f t="shared" si="22"/>
        <v>4</v>
      </c>
      <c r="H88" s="42">
        <f t="shared" si="22"/>
        <v>19</v>
      </c>
      <c r="I88" s="43">
        <f t="shared" si="22"/>
        <v>85</v>
      </c>
      <c r="J88" s="40">
        <f t="shared" si="22"/>
        <v>33</v>
      </c>
      <c r="K88" s="42">
        <f t="shared" si="22"/>
        <v>118</v>
      </c>
      <c r="L88" s="61">
        <f t="shared" si="22"/>
        <v>118</v>
      </c>
    </row>
    <row r="89" spans="1:13" ht="12.75">
      <c r="A89" s="476" t="s">
        <v>116</v>
      </c>
      <c r="B89" s="69" t="s">
        <v>9</v>
      </c>
      <c r="C89" s="28">
        <v>20</v>
      </c>
      <c r="D89" s="29">
        <v>10</v>
      </c>
      <c r="E89" s="23">
        <f t="shared" si="14"/>
        <v>30</v>
      </c>
      <c r="F89" s="28">
        <v>15</v>
      </c>
      <c r="G89" s="29">
        <v>1</v>
      </c>
      <c r="H89" s="23">
        <f t="shared" si="15"/>
        <v>16</v>
      </c>
      <c r="I89" s="30">
        <f t="shared" si="16"/>
        <v>35</v>
      </c>
      <c r="J89" s="29">
        <f t="shared" si="17"/>
        <v>11</v>
      </c>
      <c r="K89" s="23">
        <f t="shared" si="18"/>
        <v>46</v>
      </c>
      <c r="L89" s="52">
        <f t="shared" si="19"/>
        <v>46</v>
      </c>
      <c r="M89" s="7"/>
    </row>
    <row r="90" spans="1:13" s="4" customFormat="1" ht="12.75">
      <c r="A90" s="473"/>
      <c r="B90" s="70" t="s">
        <v>10</v>
      </c>
      <c r="C90" s="108">
        <v>27</v>
      </c>
      <c r="D90" s="55">
        <v>14</v>
      </c>
      <c r="E90" s="71">
        <f t="shared" si="14"/>
        <v>41</v>
      </c>
      <c r="F90" s="34">
        <v>0</v>
      </c>
      <c r="G90" s="35">
        <v>5</v>
      </c>
      <c r="H90" s="71">
        <f t="shared" si="15"/>
        <v>5</v>
      </c>
      <c r="I90" s="30">
        <f t="shared" si="16"/>
        <v>27</v>
      </c>
      <c r="J90" s="35">
        <f t="shared" si="17"/>
        <v>19</v>
      </c>
      <c r="K90" s="71">
        <f t="shared" si="18"/>
        <v>46</v>
      </c>
      <c r="L90" s="72">
        <f t="shared" si="19"/>
        <v>46</v>
      </c>
      <c r="M90" s="36"/>
    </row>
    <row r="91" spans="1:13" s="4" customFormat="1" ht="12.75">
      <c r="A91" s="474"/>
      <c r="B91" s="70" t="s">
        <v>11</v>
      </c>
      <c r="C91" s="108">
        <v>16</v>
      </c>
      <c r="D91" s="55">
        <v>0</v>
      </c>
      <c r="E91" s="71">
        <f t="shared" si="14"/>
        <v>16</v>
      </c>
      <c r="F91" s="34">
        <v>0</v>
      </c>
      <c r="G91" s="35">
        <v>3</v>
      </c>
      <c r="H91" s="71">
        <f t="shared" si="15"/>
        <v>3</v>
      </c>
      <c r="I91" s="30">
        <f t="shared" si="16"/>
        <v>16</v>
      </c>
      <c r="J91" s="35">
        <f t="shared" si="17"/>
        <v>3</v>
      </c>
      <c r="K91" s="71">
        <f t="shared" si="18"/>
        <v>19</v>
      </c>
      <c r="L91" s="72">
        <f t="shared" si="19"/>
        <v>19</v>
      </c>
      <c r="M91" s="36"/>
    </row>
    <row r="92" spans="1:12" ht="13.5" thickBot="1">
      <c r="A92" s="37" t="s">
        <v>16</v>
      </c>
      <c r="B92" s="74"/>
      <c r="C92" s="39">
        <f>SUM(C89:C91)</f>
        <v>63</v>
      </c>
      <c r="D92" s="40">
        <f aca="true" t="shared" si="23" ref="D92:L92">SUM(D89:D91)</f>
        <v>24</v>
      </c>
      <c r="E92" s="42">
        <f t="shared" si="23"/>
        <v>87</v>
      </c>
      <c r="F92" s="39">
        <f t="shared" si="23"/>
        <v>15</v>
      </c>
      <c r="G92" s="40">
        <f t="shared" si="23"/>
        <v>9</v>
      </c>
      <c r="H92" s="42">
        <f t="shared" si="23"/>
        <v>24</v>
      </c>
      <c r="I92" s="43">
        <f t="shared" si="23"/>
        <v>78</v>
      </c>
      <c r="J92" s="40">
        <f t="shared" si="23"/>
        <v>33</v>
      </c>
      <c r="K92" s="42">
        <f t="shared" si="23"/>
        <v>111</v>
      </c>
      <c r="L92" s="61">
        <f t="shared" si="23"/>
        <v>111</v>
      </c>
    </row>
    <row r="93" spans="1:13" ht="12.75">
      <c r="A93" s="476" t="s">
        <v>117</v>
      </c>
      <c r="B93" s="69" t="s">
        <v>9</v>
      </c>
      <c r="C93" s="28">
        <v>20</v>
      </c>
      <c r="D93" s="29">
        <v>15</v>
      </c>
      <c r="E93" s="23">
        <f t="shared" si="14"/>
        <v>35</v>
      </c>
      <c r="F93" s="28">
        <v>15</v>
      </c>
      <c r="G93" s="29">
        <v>1</v>
      </c>
      <c r="H93" s="23">
        <f t="shared" si="15"/>
        <v>16</v>
      </c>
      <c r="I93" s="30">
        <f t="shared" si="16"/>
        <v>35</v>
      </c>
      <c r="J93" s="29">
        <f t="shared" si="17"/>
        <v>16</v>
      </c>
      <c r="K93" s="23">
        <f t="shared" si="18"/>
        <v>51</v>
      </c>
      <c r="L93" s="52">
        <f t="shared" si="19"/>
        <v>51</v>
      </c>
      <c r="M93" s="7"/>
    </row>
    <row r="94" spans="1:13" s="4" customFormat="1" ht="12.75">
      <c r="A94" s="473"/>
      <c r="B94" s="70" t="s">
        <v>10</v>
      </c>
      <c r="C94" s="108">
        <v>22</v>
      </c>
      <c r="D94" s="55">
        <v>21</v>
      </c>
      <c r="E94" s="71">
        <f t="shared" si="14"/>
        <v>43</v>
      </c>
      <c r="F94" s="34">
        <v>0</v>
      </c>
      <c r="G94" s="35">
        <v>4</v>
      </c>
      <c r="H94" s="71">
        <f t="shared" si="15"/>
        <v>4</v>
      </c>
      <c r="I94" s="30">
        <f t="shared" si="16"/>
        <v>22</v>
      </c>
      <c r="J94" s="35">
        <f t="shared" si="17"/>
        <v>25</v>
      </c>
      <c r="K94" s="71">
        <f t="shared" si="18"/>
        <v>47</v>
      </c>
      <c r="L94" s="72">
        <f t="shared" si="19"/>
        <v>47</v>
      </c>
      <c r="M94" s="36"/>
    </row>
    <row r="95" spans="1:13" s="4" customFormat="1" ht="12.75">
      <c r="A95" s="474"/>
      <c r="B95" s="70" t="s">
        <v>11</v>
      </c>
      <c r="C95" s="108">
        <v>28</v>
      </c>
      <c r="D95" s="55">
        <v>1</v>
      </c>
      <c r="E95" s="71">
        <f>SUM(C95:D95)</f>
        <v>29</v>
      </c>
      <c r="F95" s="34">
        <v>0</v>
      </c>
      <c r="G95" s="35">
        <v>2</v>
      </c>
      <c r="H95" s="71">
        <f>SUM(F95:G95)</f>
        <v>2</v>
      </c>
      <c r="I95" s="30">
        <f>SUM(C95+F95)</f>
        <v>28</v>
      </c>
      <c r="J95" s="35">
        <f>SUM(D95+G95)</f>
        <v>3</v>
      </c>
      <c r="K95" s="71">
        <f>SUM(I95:J95)</f>
        <v>31</v>
      </c>
      <c r="L95" s="72">
        <f>K95</f>
        <v>31</v>
      </c>
      <c r="M95" s="36"/>
    </row>
    <row r="96" spans="1:12" ht="13.5" thickBot="1">
      <c r="A96" s="37" t="s">
        <v>16</v>
      </c>
      <c r="B96" s="74"/>
      <c r="C96" s="154">
        <f>SUM(C93:C95)</f>
        <v>70</v>
      </c>
      <c r="D96" s="40">
        <f aca="true" t="shared" si="24" ref="D96:L96">SUM(D93:D95)</f>
        <v>37</v>
      </c>
      <c r="E96" s="42">
        <f t="shared" si="24"/>
        <v>107</v>
      </c>
      <c r="F96" s="39">
        <f t="shared" si="24"/>
        <v>15</v>
      </c>
      <c r="G96" s="40">
        <f t="shared" si="24"/>
        <v>7</v>
      </c>
      <c r="H96" s="42">
        <f t="shared" si="24"/>
        <v>22</v>
      </c>
      <c r="I96" s="43">
        <f t="shared" si="24"/>
        <v>85</v>
      </c>
      <c r="J96" s="40">
        <f t="shared" si="24"/>
        <v>44</v>
      </c>
      <c r="K96" s="42">
        <f t="shared" si="24"/>
        <v>129</v>
      </c>
      <c r="L96" s="61">
        <f t="shared" si="24"/>
        <v>129</v>
      </c>
    </row>
    <row r="97" spans="1:13" s="4" customFormat="1" ht="12.75">
      <c r="A97" s="395" t="s">
        <v>40</v>
      </c>
      <c r="B97" s="70" t="s">
        <v>12</v>
      </c>
      <c r="C97" s="108">
        <v>54</v>
      </c>
      <c r="D97" s="55">
        <v>0</v>
      </c>
      <c r="E97" s="71">
        <f aca="true" t="shared" si="25" ref="E97:E102">SUM(C97:D97)</f>
        <v>54</v>
      </c>
      <c r="F97" s="34">
        <v>0</v>
      </c>
      <c r="G97" s="35">
        <v>0</v>
      </c>
      <c r="H97" s="71">
        <f aca="true" t="shared" si="26" ref="H97:H102">SUM(F97:G97)</f>
        <v>0</v>
      </c>
      <c r="I97" s="30">
        <f t="shared" si="16"/>
        <v>54</v>
      </c>
      <c r="J97" s="35">
        <f t="shared" si="17"/>
        <v>0</v>
      </c>
      <c r="K97" s="71">
        <f aca="true" t="shared" si="27" ref="K97:K102">SUM(I97:J97)</f>
        <v>54</v>
      </c>
      <c r="L97" s="72">
        <f aca="true" t="shared" si="28" ref="L97:L103">K97</f>
        <v>54</v>
      </c>
      <c r="M97" s="36"/>
    </row>
    <row r="98" spans="1:12" ht="13.5" thickBot="1">
      <c r="A98" s="37" t="s">
        <v>16</v>
      </c>
      <c r="B98" s="74"/>
      <c r="C98" s="39">
        <f>SUM(C97:C97)</f>
        <v>54</v>
      </c>
      <c r="D98" s="40">
        <f>SUM(D97:D97)</f>
        <v>0</v>
      </c>
      <c r="E98" s="42">
        <f>SUM(C98:D98)</f>
        <v>54</v>
      </c>
      <c r="F98" s="39">
        <f>SUM(F97:F97)</f>
        <v>0</v>
      </c>
      <c r="G98" s="40">
        <f>SUM(G97:G97)</f>
        <v>0</v>
      </c>
      <c r="H98" s="42">
        <f>SUM(F98:G98)</f>
        <v>0</v>
      </c>
      <c r="I98" s="43">
        <f t="shared" si="16"/>
        <v>54</v>
      </c>
      <c r="J98" s="40">
        <f t="shared" si="17"/>
        <v>0</v>
      </c>
      <c r="K98" s="42">
        <f>SUM(I98:J98)</f>
        <v>54</v>
      </c>
      <c r="L98" s="61">
        <f>K98</f>
        <v>54</v>
      </c>
    </row>
    <row r="99" spans="1:12" s="4" customFormat="1" ht="12.75">
      <c r="A99" s="395" t="s">
        <v>51</v>
      </c>
      <c r="B99" s="70" t="s">
        <v>12</v>
      </c>
      <c r="C99" s="108">
        <v>44</v>
      </c>
      <c r="D99" s="55">
        <v>0</v>
      </c>
      <c r="E99" s="71">
        <f t="shared" si="25"/>
        <v>44</v>
      </c>
      <c r="F99" s="34">
        <v>0</v>
      </c>
      <c r="G99" s="35">
        <v>0</v>
      </c>
      <c r="H99" s="71">
        <f t="shared" si="26"/>
        <v>0</v>
      </c>
      <c r="I99" s="30">
        <f aca="true" t="shared" si="29" ref="I99:J102">SUM(C99+F99)</f>
        <v>44</v>
      </c>
      <c r="J99" s="35">
        <f t="shared" si="29"/>
        <v>0</v>
      </c>
      <c r="K99" s="71">
        <f t="shared" si="27"/>
        <v>44</v>
      </c>
      <c r="L99" s="72">
        <f t="shared" si="28"/>
        <v>44</v>
      </c>
    </row>
    <row r="100" spans="1:12" ht="13.5" thickBot="1">
      <c r="A100" s="37" t="s">
        <v>16</v>
      </c>
      <c r="B100" s="74"/>
      <c r="C100" s="39">
        <f>SUM(C99:C99)</f>
        <v>44</v>
      </c>
      <c r="D100" s="40">
        <f>SUM(D99:D99)</f>
        <v>0</v>
      </c>
      <c r="E100" s="42">
        <f t="shared" si="25"/>
        <v>44</v>
      </c>
      <c r="F100" s="39">
        <f>SUM(F99:F99)</f>
        <v>0</v>
      </c>
      <c r="G100" s="40">
        <f>SUM(G99:G99)</f>
        <v>0</v>
      </c>
      <c r="H100" s="42">
        <f t="shared" si="26"/>
        <v>0</v>
      </c>
      <c r="I100" s="43">
        <f t="shared" si="29"/>
        <v>44</v>
      </c>
      <c r="J100" s="40">
        <f t="shared" si="29"/>
        <v>0</v>
      </c>
      <c r="K100" s="42">
        <f t="shared" si="27"/>
        <v>44</v>
      </c>
      <c r="L100" s="61">
        <f t="shared" si="28"/>
        <v>44</v>
      </c>
    </row>
    <row r="101" spans="1:12" s="4" customFormat="1" ht="12.75">
      <c r="A101" s="395" t="s">
        <v>55</v>
      </c>
      <c r="B101" s="70" t="s">
        <v>12</v>
      </c>
      <c r="C101" s="108">
        <v>44</v>
      </c>
      <c r="D101" s="55">
        <v>0</v>
      </c>
      <c r="E101" s="71">
        <f t="shared" si="25"/>
        <v>44</v>
      </c>
      <c r="F101" s="57">
        <v>0</v>
      </c>
      <c r="G101" s="58">
        <v>0</v>
      </c>
      <c r="H101" s="71">
        <f t="shared" si="26"/>
        <v>0</v>
      </c>
      <c r="I101" s="30">
        <f t="shared" si="29"/>
        <v>44</v>
      </c>
      <c r="J101" s="35">
        <f t="shared" si="29"/>
        <v>0</v>
      </c>
      <c r="K101" s="71">
        <f t="shared" si="27"/>
        <v>44</v>
      </c>
      <c r="L101" s="72">
        <f t="shared" si="28"/>
        <v>44</v>
      </c>
    </row>
    <row r="102" spans="1:12" ht="13.5" thickBot="1">
      <c r="A102" s="37" t="s">
        <v>16</v>
      </c>
      <c r="B102" s="74"/>
      <c r="C102" s="39">
        <f>SUM(C101:C101)</f>
        <v>44</v>
      </c>
      <c r="D102" s="59">
        <f>SUM(D101:D101)</f>
        <v>0</v>
      </c>
      <c r="E102" s="23">
        <f t="shared" si="25"/>
        <v>44</v>
      </c>
      <c r="F102" s="39">
        <f>SUM(F101:F101)</f>
        <v>0</v>
      </c>
      <c r="G102" s="39">
        <f>SUM(G101:G101)</f>
        <v>0</v>
      </c>
      <c r="H102" s="23">
        <f t="shared" si="26"/>
        <v>0</v>
      </c>
      <c r="I102" s="30">
        <f t="shared" si="29"/>
        <v>44</v>
      </c>
      <c r="J102" s="29">
        <f t="shared" si="29"/>
        <v>0</v>
      </c>
      <c r="K102" s="23">
        <f t="shared" si="27"/>
        <v>44</v>
      </c>
      <c r="L102" s="61">
        <f t="shared" si="28"/>
        <v>44</v>
      </c>
    </row>
    <row r="103" spans="1:13" ht="13.5" thickBot="1">
      <c r="A103" s="466" t="s">
        <v>17</v>
      </c>
      <c r="B103" s="461"/>
      <c r="C103" s="109">
        <f aca="true" t="shared" si="30" ref="C103:K103">SUM(C80,C84,C88,C92,C96,C98,C102,C100)</f>
        <v>441</v>
      </c>
      <c r="D103" s="109">
        <f t="shared" si="30"/>
        <v>148</v>
      </c>
      <c r="E103" s="109">
        <f t="shared" si="30"/>
        <v>589</v>
      </c>
      <c r="F103" s="109">
        <f t="shared" si="30"/>
        <v>75</v>
      </c>
      <c r="G103" s="109">
        <f t="shared" si="30"/>
        <v>30</v>
      </c>
      <c r="H103" s="109">
        <f t="shared" si="30"/>
        <v>105</v>
      </c>
      <c r="I103" s="109">
        <f t="shared" si="30"/>
        <v>516</v>
      </c>
      <c r="J103" s="109">
        <f t="shared" si="30"/>
        <v>178</v>
      </c>
      <c r="K103" s="109">
        <f t="shared" si="30"/>
        <v>694</v>
      </c>
      <c r="L103" s="61">
        <f t="shared" si="28"/>
        <v>694</v>
      </c>
      <c r="M103" s="110"/>
    </row>
    <row r="104" spans="9:12" ht="12.75">
      <c r="I104" s="467" t="s">
        <v>18</v>
      </c>
      <c r="J104" s="468"/>
      <c r="K104" s="468"/>
      <c r="L104" s="20">
        <v>82</v>
      </c>
    </row>
    <row r="105" spans="9:12" ht="13.5" thickBot="1">
      <c r="I105" s="469" t="s">
        <v>19</v>
      </c>
      <c r="J105" s="470"/>
      <c r="K105" s="470"/>
      <c r="L105" s="66">
        <v>27</v>
      </c>
    </row>
    <row r="106" spans="9:12" ht="15.75" thickBot="1">
      <c r="I106" s="471" t="s">
        <v>16</v>
      </c>
      <c r="J106" s="472"/>
      <c r="K106" s="472"/>
      <c r="L106" s="76">
        <f>SUM(L103:L105)</f>
        <v>803</v>
      </c>
    </row>
    <row r="107" spans="9:12" ht="15.75" thickBot="1">
      <c r="I107" s="111"/>
      <c r="J107" s="112"/>
      <c r="K107" s="112"/>
      <c r="L107" s="113"/>
    </row>
    <row r="108" spans="1:12" ht="15.75" thickBot="1">
      <c r="A108" s="455" t="s">
        <v>22</v>
      </c>
      <c r="B108" s="456"/>
      <c r="C108" s="456"/>
      <c r="D108" s="456"/>
      <c r="E108" s="456"/>
      <c r="F108" s="456"/>
      <c r="G108" s="456"/>
      <c r="H108" s="456"/>
      <c r="I108" s="456"/>
      <c r="J108" s="456"/>
      <c r="K108" s="456"/>
      <c r="L108" s="458"/>
    </row>
    <row r="109" spans="1:12" ht="13.5" thickBot="1">
      <c r="A109" s="459" t="s">
        <v>3</v>
      </c>
      <c r="B109" s="459" t="s">
        <v>4</v>
      </c>
      <c r="C109" s="462" t="s">
        <v>5</v>
      </c>
      <c r="D109" s="462"/>
      <c r="E109" s="462"/>
      <c r="F109" s="462" t="s">
        <v>6</v>
      </c>
      <c r="G109" s="462"/>
      <c r="H109" s="462"/>
      <c r="I109" s="462" t="s">
        <v>7</v>
      </c>
      <c r="J109" s="462"/>
      <c r="K109" s="462"/>
      <c r="L109" s="459" t="s">
        <v>8</v>
      </c>
    </row>
    <row r="110" spans="1:12" ht="13.5" thickBot="1">
      <c r="A110" s="460"/>
      <c r="B110" s="459"/>
      <c r="C110" s="17" t="s">
        <v>13</v>
      </c>
      <c r="D110" s="17" t="s">
        <v>15</v>
      </c>
      <c r="E110" s="18" t="s">
        <v>14</v>
      </c>
      <c r="F110" s="17" t="s">
        <v>13</v>
      </c>
      <c r="G110" s="17" t="s">
        <v>15</v>
      </c>
      <c r="H110" s="18" t="s">
        <v>14</v>
      </c>
      <c r="I110" s="19" t="s">
        <v>13</v>
      </c>
      <c r="J110" s="17" t="s">
        <v>15</v>
      </c>
      <c r="K110" s="18" t="s">
        <v>14</v>
      </c>
      <c r="L110" s="459"/>
    </row>
    <row r="111" spans="1:12" ht="12.75">
      <c r="A111" s="464" t="s">
        <v>89</v>
      </c>
      <c r="B111" s="68" t="s">
        <v>9</v>
      </c>
      <c r="C111" s="21">
        <v>26</v>
      </c>
      <c r="D111" s="22">
        <v>0</v>
      </c>
      <c r="E111" s="24">
        <f>SUM(C111:D111)</f>
        <v>26</v>
      </c>
      <c r="F111" s="21">
        <v>29</v>
      </c>
      <c r="G111" s="22">
        <v>5</v>
      </c>
      <c r="H111" s="24">
        <f>SUM(F111:G111)</f>
        <v>34</v>
      </c>
      <c r="I111" s="25">
        <f aca="true" t="shared" si="31" ref="I111:J115">SUM(C111+F111)</f>
        <v>55</v>
      </c>
      <c r="J111" s="22">
        <f t="shared" si="31"/>
        <v>5</v>
      </c>
      <c r="K111" s="24">
        <f>SUM(I111:J111)</f>
        <v>60</v>
      </c>
      <c r="L111" s="84">
        <f>K111</f>
        <v>60</v>
      </c>
    </row>
    <row r="112" spans="1:12" ht="12.75">
      <c r="A112" s="464"/>
      <c r="B112" s="69" t="s">
        <v>10</v>
      </c>
      <c r="C112" s="28">
        <v>30</v>
      </c>
      <c r="D112" s="29">
        <v>2</v>
      </c>
      <c r="E112" s="23">
        <f>SUM(C112:D112)</f>
        <v>32</v>
      </c>
      <c r="F112" s="28">
        <v>0</v>
      </c>
      <c r="G112" s="29">
        <v>3</v>
      </c>
      <c r="H112" s="23">
        <f>SUM(F112:G112)</f>
        <v>3</v>
      </c>
      <c r="I112" s="30">
        <f t="shared" si="31"/>
        <v>30</v>
      </c>
      <c r="J112" s="29">
        <f t="shared" si="31"/>
        <v>5</v>
      </c>
      <c r="K112" s="23">
        <f>SUM(I112:J112)</f>
        <v>35</v>
      </c>
      <c r="L112" s="31">
        <f>K112</f>
        <v>35</v>
      </c>
    </row>
    <row r="113" spans="1:12" ht="12.75">
      <c r="A113" s="464"/>
      <c r="B113" s="69" t="s">
        <v>11</v>
      </c>
      <c r="C113" s="28">
        <v>23</v>
      </c>
      <c r="D113" s="29">
        <v>3</v>
      </c>
      <c r="E113" s="23">
        <f>SUM(C113:D113)</f>
        <v>26</v>
      </c>
      <c r="F113" s="28">
        <v>0</v>
      </c>
      <c r="G113" s="29">
        <v>0</v>
      </c>
      <c r="H113" s="23">
        <f>SUM(F113:G113)</f>
        <v>0</v>
      </c>
      <c r="I113" s="30">
        <f t="shared" si="31"/>
        <v>23</v>
      </c>
      <c r="J113" s="29">
        <f t="shared" si="31"/>
        <v>3</v>
      </c>
      <c r="K113" s="23">
        <f>SUM(I113:J113)</f>
        <v>26</v>
      </c>
      <c r="L113" s="31">
        <f>K113</f>
        <v>26</v>
      </c>
    </row>
    <row r="114" spans="1:12" s="4" customFormat="1" ht="12.75">
      <c r="A114" s="465"/>
      <c r="B114" s="70" t="s">
        <v>12</v>
      </c>
      <c r="C114" s="34">
        <v>20</v>
      </c>
      <c r="D114" s="35">
        <v>1</v>
      </c>
      <c r="E114" s="71">
        <f>SUM(C114:D114)</f>
        <v>21</v>
      </c>
      <c r="F114" s="34">
        <v>0</v>
      </c>
      <c r="G114" s="35">
        <v>0</v>
      </c>
      <c r="H114" s="71">
        <f>SUM(F114:G114)</f>
        <v>0</v>
      </c>
      <c r="I114" s="30">
        <f t="shared" si="31"/>
        <v>20</v>
      </c>
      <c r="J114" s="35">
        <f t="shared" si="31"/>
        <v>1</v>
      </c>
      <c r="K114" s="71">
        <f>SUM(I114:J114)</f>
        <v>21</v>
      </c>
      <c r="L114" s="104">
        <f>K114</f>
        <v>21</v>
      </c>
    </row>
    <row r="115" spans="1:12" ht="13.5" thickBot="1">
      <c r="A115" s="37" t="s">
        <v>16</v>
      </c>
      <c r="B115" s="74"/>
      <c r="C115" s="39">
        <f>SUM(C111:C114)</f>
        <v>99</v>
      </c>
      <c r="D115" s="40">
        <f>SUM(D111:D114)</f>
        <v>6</v>
      </c>
      <c r="E115" s="42">
        <f>SUM(C115:D115)</f>
        <v>105</v>
      </c>
      <c r="F115" s="39">
        <f>SUM(F111:F114)</f>
        <v>29</v>
      </c>
      <c r="G115" s="40">
        <f>SUM(G111:G114)</f>
        <v>8</v>
      </c>
      <c r="H115" s="42">
        <f>SUM(F115:G115)</f>
        <v>37</v>
      </c>
      <c r="I115" s="43">
        <f t="shared" si="31"/>
        <v>128</v>
      </c>
      <c r="J115" s="40">
        <f t="shared" si="31"/>
        <v>14</v>
      </c>
      <c r="K115" s="42">
        <f>SUM(I115:J115)</f>
        <v>142</v>
      </c>
      <c r="L115" s="31">
        <f>SUM(L111:L114)</f>
        <v>142</v>
      </c>
    </row>
    <row r="116" spans="1:12" ht="15.75" thickBot="1">
      <c r="A116" s="480" t="s">
        <v>33</v>
      </c>
      <c r="B116" s="481"/>
      <c r="C116" s="481"/>
      <c r="D116" s="481"/>
      <c r="E116" s="481"/>
      <c r="F116" s="481"/>
      <c r="G116" s="481"/>
      <c r="H116" s="481"/>
      <c r="I116" s="481"/>
      <c r="J116" s="481"/>
      <c r="K116" s="481"/>
      <c r="L116" s="482"/>
    </row>
    <row r="117" spans="1:12" ht="13.5" thickBot="1">
      <c r="A117" s="483" t="s">
        <v>77</v>
      </c>
      <c r="B117" s="485"/>
      <c r="C117" s="485"/>
      <c r="D117" s="485"/>
      <c r="E117" s="485"/>
      <c r="F117" s="485"/>
      <c r="G117" s="485"/>
      <c r="H117" s="485"/>
      <c r="I117" s="114" t="s">
        <v>13</v>
      </c>
      <c r="J117" s="17" t="s">
        <v>15</v>
      </c>
      <c r="K117" s="18" t="s">
        <v>14</v>
      </c>
      <c r="L117" s="13" t="s">
        <v>8</v>
      </c>
    </row>
    <row r="118" spans="1:12" ht="13.5" customHeight="1">
      <c r="A118" s="484"/>
      <c r="B118" s="98" t="s">
        <v>9</v>
      </c>
      <c r="C118" s="486"/>
      <c r="D118" s="487"/>
      <c r="E118" s="487"/>
      <c r="F118" s="487"/>
      <c r="G118" s="487"/>
      <c r="H118" s="487"/>
      <c r="I118" s="115">
        <v>0</v>
      </c>
      <c r="J118" s="101"/>
      <c r="K118" s="102">
        <f>SUM(I118:J118)</f>
        <v>0</v>
      </c>
      <c r="L118" s="103">
        <f>K118</f>
        <v>0</v>
      </c>
    </row>
    <row r="119" spans="1:12" ht="12.75">
      <c r="A119" s="484"/>
      <c r="B119" s="98" t="s">
        <v>10</v>
      </c>
      <c r="C119" s="486"/>
      <c r="D119" s="487"/>
      <c r="E119" s="487"/>
      <c r="F119" s="487"/>
      <c r="G119" s="487"/>
      <c r="H119" s="487"/>
      <c r="I119" s="116">
        <v>10</v>
      </c>
      <c r="J119" s="35"/>
      <c r="K119" s="71">
        <f>SUM(I119:J119)</f>
        <v>10</v>
      </c>
      <c r="L119" s="104">
        <f>K119</f>
        <v>10</v>
      </c>
    </row>
    <row r="120" spans="1:12" ht="12.75">
      <c r="A120" s="484"/>
      <c r="B120" s="98" t="s">
        <v>11</v>
      </c>
      <c r="C120" s="486"/>
      <c r="D120" s="487"/>
      <c r="E120" s="487"/>
      <c r="F120" s="487"/>
      <c r="G120" s="487"/>
      <c r="H120" s="487"/>
      <c r="I120" s="116">
        <v>12</v>
      </c>
      <c r="J120" s="35"/>
      <c r="K120" s="71">
        <f>SUM(I120:J120)</f>
        <v>12</v>
      </c>
      <c r="L120" s="104">
        <f>K120</f>
        <v>12</v>
      </c>
    </row>
    <row r="121" spans="1:12" ht="13.5" thickBot="1">
      <c r="A121" s="37" t="s">
        <v>16</v>
      </c>
      <c r="B121" s="59"/>
      <c r="C121" s="488"/>
      <c r="D121" s="489"/>
      <c r="E121" s="489"/>
      <c r="F121" s="489"/>
      <c r="G121" s="489"/>
      <c r="H121" s="489"/>
      <c r="I121" s="106">
        <f>SUM(I118:I120)</f>
        <v>22</v>
      </c>
      <c r="J121" s="117">
        <f>SUM(J118:J120)</f>
        <v>0</v>
      </c>
      <c r="K121" s="42">
        <f>SUM(K118:K120)</f>
        <v>22</v>
      </c>
      <c r="L121" s="118">
        <f>SUM(L118:L120)</f>
        <v>22</v>
      </c>
    </row>
    <row r="122" spans="9:12" ht="13.5" thickBot="1">
      <c r="I122" s="467" t="s">
        <v>18</v>
      </c>
      <c r="J122" s="468"/>
      <c r="K122" s="490"/>
      <c r="L122" s="119">
        <v>61</v>
      </c>
    </row>
    <row r="123" spans="9:12" ht="13.5" thickBot="1">
      <c r="I123" s="469" t="s">
        <v>19</v>
      </c>
      <c r="J123" s="470"/>
      <c r="K123" s="491"/>
      <c r="L123" s="50">
        <v>20</v>
      </c>
    </row>
    <row r="124" spans="9:12" ht="15.75" thickBot="1">
      <c r="I124" s="471" t="s">
        <v>16</v>
      </c>
      <c r="J124" s="472"/>
      <c r="K124" s="492"/>
      <c r="L124" s="15">
        <f>SUM(L115,L121,L123,L122)</f>
        <v>245</v>
      </c>
    </row>
    <row r="125" ht="13.5" thickBot="1">
      <c r="I125" s="67"/>
    </row>
    <row r="126" spans="1:12" ht="15.75" thickBot="1">
      <c r="A126" s="493" t="s">
        <v>23</v>
      </c>
      <c r="B126" s="493"/>
      <c r="C126" s="493"/>
      <c r="D126" s="493"/>
      <c r="E126" s="493"/>
      <c r="F126" s="493"/>
      <c r="G126" s="493"/>
      <c r="H126" s="493"/>
      <c r="I126" s="493"/>
      <c r="J126" s="493"/>
      <c r="K126" s="493"/>
      <c r="L126" s="493"/>
    </row>
    <row r="127" spans="1:12" ht="13.5" thickBot="1">
      <c r="A127" s="459" t="s">
        <v>3</v>
      </c>
      <c r="B127" s="459" t="s">
        <v>4</v>
      </c>
      <c r="C127" s="462" t="s">
        <v>5</v>
      </c>
      <c r="D127" s="462"/>
      <c r="E127" s="462"/>
      <c r="F127" s="462" t="s">
        <v>6</v>
      </c>
      <c r="G127" s="462"/>
      <c r="H127" s="462"/>
      <c r="I127" s="462" t="s">
        <v>7</v>
      </c>
      <c r="J127" s="462"/>
      <c r="K127" s="462"/>
      <c r="L127" s="459" t="s">
        <v>8</v>
      </c>
    </row>
    <row r="128" spans="1:12" ht="13.5" thickBot="1">
      <c r="A128" s="460"/>
      <c r="B128" s="459"/>
      <c r="C128" s="17" t="s">
        <v>13</v>
      </c>
      <c r="D128" s="17" t="s">
        <v>15</v>
      </c>
      <c r="E128" s="18" t="s">
        <v>14</v>
      </c>
      <c r="F128" s="17" t="s">
        <v>13</v>
      </c>
      <c r="G128" s="17" t="s">
        <v>15</v>
      </c>
      <c r="H128" s="18" t="s">
        <v>14</v>
      </c>
      <c r="I128" s="19" t="s">
        <v>13</v>
      </c>
      <c r="J128" s="17" t="s">
        <v>15</v>
      </c>
      <c r="K128" s="18" t="s">
        <v>14</v>
      </c>
      <c r="L128" s="459"/>
    </row>
    <row r="129" spans="1:12" ht="12.75">
      <c r="A129" s="494"/>
      <c r="B129" s="68" t="s">
        <v>9</v>
      </c>
      <c r="C129" s="107">
        <v>31</v>
      </c>
      <c r="D129" s="48">
        <v>7</v>
      </c>
      <c r="E129" s="49">
        <f>SUM(C129:D129)</f>
        <v>38</v>
      </c>
      <c r="F129" s="47">
        <v>82</v>
      </c>
      <c r="G129" s="48">
        <v>31</v>
      </c>
      <c r="H129" s="49">
        <f>SUM(F129:G129)</f>
        <v>113</v>
      </c>
      <c r="I129" s="25">
        <f aca="true" t="shared" si="32" ref="I129:J133">SUM(C129+F129)</f>
        <v>113</v>
      </c>
      <c r="J129" s="22">
        <f t="shared" si="32"/>
        <v>38</v>
      </c>
      <c r="K129" s="24">
        <f aca="true" t="shared" si="33" ref="K129:K134">SUM(I129:J129)</f>
        <v>151</v>
      </c>
      <c r="L129" s="84">
        <f>K129</f>
        <v>151</v>
      </c>
    </row>
    <row r="130" spans="1:12" ht="12.75">
      <c r="A130" s="494"/>
      <c r="B130" s="69" t="s">
        <v>10</v>
      </c>
      <c r="C130" s="28">
        <v>83</v>
      </c>
      <c r="D130" s="29">
        <v>91</v>
      </c>
      <c r="E130" s="23">
        <f>SUM(C130:D130)</f>
        <v>174</v>
      </c>
      <c r="F130" s="51">
        <v>0</v>
      </c>
      <c r="G130" s="29">
        <v>6</v>
      </c>
      <c r="H130" s="23">
        <f>SUM(F130:G130)</f>
        <v>6</v>
      </c>
      <c r="I130" s="30">
        <f t="shared" si="32"/>
        <v>83</v>
      </c>
      <c r="J130" s="29">
        <f t="shared" si="32"/>
        <v>97</v>
      </c>
      <c r="K130" s="23">
        <f t="shared" si="33"/>
        <v>180</v>
      </c>
      <c r="L130" s="31">
        <f>K130</f>
        <v>180</v>
      </c>
    </row>
    <row r="131" spans="1:12" ht="12.75">
      <c r="A131" s="494"/>
      <c r="B131" s="69" t="s">
        <v>11</v>
      </c>
      <c r="C131" s="28">
        <v>64</v>
      </c>
      <c r="D131" s="29">
        <v>19</v>
      </c>
      <c r="E131" s="23">
        <f>SUM(C131:D131)</f>
        <v>83</v>
      </c>
      <c r="F131" s="51">
        <v>0</v>
      </c>
      <c r="G131" s="29">
        <v>1</v>
      </c>
      <c r="H131" s="23">
        <f>SUM(F131:G131)</f>
        <v>1</v>
      </c>
      <c r="I131" s="30">
        <f t="shared" si="32"/>
        <v>64</v>
      </c>
      <c r="J131" s="29">
        <f t="shared" si="32"/>
        <v>20</v>
      </c>
      <c r="K131" s="23">
        <f t="shared" si="33"/>
        <v>84</v>
      </c>
      <c r="L131" s="31">
        <f>K131</f>
        <v>84</v>
      </c>
    </row>
    <row r="132" spans="1:12" s="4" customFormat="1" ht="12.75">
      <c r="A132" s="494"/>
      <c r="B132" s="70" t="s">
        <v>12</v>
      </c>
      <c r="C132" s="120">
        <v>110</v>
      </c>
      <c r="D132" s="58">
        <v>61</v>
      </c>
      <c r="E132" s="71">
        <f>SUM(C132:D132)</f>
        <v>171</v>
      </c>
      <c r="F132" s="57">
        <v>0</v>
      </c>
      <c r="G132" s="58">
        <v>1</v>
      </c>
      <c r="H132" s="71">
        <f>SUM(F132:G132)</f>
        <v>1</v>
      </c>
      <c r="I132" s="30">
        <f t="shared" si="32"/>
        <v>110</v>
      </c>
      <c r="J132" s="35">
        <f t="shared" si="32"/>
        <v>62</v>
      </c>
      <c r="K132" s="71">
        <f t="shared" si="33"/>
        <v>172</v>
      </c>
      <c r="L132" s="104">
        <f>K132</f>
        <v>172</v>
      </c>
    </row>
    <row r="133" spans="1:12" s="4" customFormat="1" ht="12.75">
      <c r="A133" s="495"/>
      <c r="B133" s="33" t="s">
        <v>53</v>
      </c>
      <c r="C133" s="120">
        <v>137</v>
      </c>
      <c r="D133" s="58">
        <v>0</v>
      </c>
      <c r="E133" s="121">
        <f>SUM(C133:D133)</f>
        <v>137</v>
      </c>
      <c r="F133" s="57">
        <v>0</v>
      </c>
      <c r="G133" s="58">
        <v>0</v>
      </c>
      <c r="H133" s="122">
        <f>SUM(F133:G133)</f>
        <v>0</v>
      </c>
      <c r="I133" s="30">
        <f t="shared" si="32"/>
        <v>137</v>
      </c>
      <c r="J133" s="35">
        <f t="shared" si="32"/>
        <v>0</v>
      </c>
      <c r="K133" s="71">
        <f t="shared" si="33"/>
        <v>137</v>
      </c>
      <c r="L133" s="104">
        <f>K133</f>
        <v>137</v>
      </c>
    </row>
    <row r="134" spans="1:12" ht="13.5" thickBot="1">
      <c r="A134" s="37" t="s">
        <v>16</v>
      </c>
      <c r="B134" s="74"/>
      <c r="C134" s="39">
        <f aca="true" t="shared" si="34" ref="C134:J134">SUM(C129:C133)</f>
        <v>425</v>
      </c>
      <c r="D134" s="40">
        <f t="shared" si="34"/>
        <v>178</v>
      </c>
      <c r="E134" s="42">
        <f t="shared" si="34"/>
        <v>603</v>
      </c>
      <c r="F134" s="59">
        <f t="shared" si="34"/>
        <v>82</v>
      </c>
      <c r="G134" s="40">
        <f t="shared" si="34"/>
        <v>39</v>
      </c>
      <c r="H134" s="60">
        <f t="shared" si="34"/>
        <v>121</v>
      </c>
      <c r="I134" s="43">
        <f t="shared" si="34"/>
        <v>507</v>
      </c>
      <c r="J134" s="40">
        <f t="shared" si="34"/>
        <v>217</v>
      </c>
      <c r="K134" s="42">
        <f t="shared" si="33"/>
        <v>724</v>
      </c>
      <c r="L134" s="31">
        <f>SUM(L129:L133)</f>
        <v>724</v>
      </c>
    </row>
    <row r="135" spans="9:12" ht="12.75">
      <c r="I135" s="467" t="s">
        <v>18</v>
      </c>
      <c r="J135" s="468"/>
      <c r="K135" s="468"/>
      <c r="L135" s="20">
        <v>28</v>
      </c>
    </row>
    <row r="136" spans="9:12" ht="13.5" thickBot="1">
      <c r="I136" s="469" t="s">
        <v>19</v>
      </c>
      <c r="J136" s="470"/>
      <c r="K136" s="470"/>
      <c r="L136" s="66">
        <v>14</v>
      </c>
    </row>
    <row r="137" spans="9:12" ht="15.75" thickBot="1">
      <c r="I137" s="478" t="s">
        <v>16</v>
      </c>
      <c r="J137" s="479"/>
      <c r="K137" s="479"/>
      <c r="L137" s="76">
        <f>SUM(L134:L136)</f>
        <v>766</v>
      </c>
    </row>
    <row r="138" spans="1:12" s="4" customFormat="1" ht="13.5" thickBot="1">
      <c r="A138" s="77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105"/>
    </row>
    <row r="139" spans="1:13" ht="15.75" thickBot="1">
      <c r="A139" s="493" t="s">
        <v>24</v>
      </c>
      <c r="B139" s="493"/>
      <c r="C139" s="493"/>
      <c r="D139" s="493"/>
      <c r="E139" s="493"/>
      <c r="F139" s="493"/>
      <c r="G139" s="493"/>
      <c r="H139" s="493"/>
      <c r="I139" s="493"/>
      <c r="J139" s="493"/>
      <c r="K139" s="493"/>
      <c r="L139" s="493"/>
      <c r="M139" s="7"/>
    </row>
    <row r="140" spans="1:13" ht="13.5" thickBot="1">
      <c r="A140" s="459" t="s">
        <v>3</v>
      </c>
      <c r="B140" s="459" t="s">
        <v>4</v>
      </c>
      <c r="C140" s="462" t="s">
        <v>5</v>
      </c>
      <c r="D140" s="462"/>
      <c r="E140" s="462"/>
      <c r="F140" s="462" t="s">
        <v>6</v>
      </c>
      <c r="G140" s="462"/>
      <c r="H140" s="462"/>
      <c r="I140" s="462" t="s">
        <v>7</v>
      </c>
      <c r="J140" s="462"/>
      <c r="K140" s="462"/>
      <c r="L140" s="459" t="s">
        <v>8</v>
      </c>
      <c r="M140" s="7"/>
    </row>
    <row r="141" spans="1:13" ht="13.5" thickBot="1">
      <c r="A141" s="460"/>
      <c r="B141" s="459"/>
      <c r="C141" s="17" t="s">
        <v>13</v>
      </c>
      <c r="D141" s="17" t="s">
        <v>15</v>
      </c>
      <c r="E141" s="18" t="s">
        <v>14</v>
      </c>
      <c r="F141" s="17" t="s">
        <v>13</v>
      </c>
      <c r="G141" s="17" t="s">
        <v>15</v>
      </c>
      <c r="H141" s="18" t="s">
        <v>14</v>
      </c>
      <c r="I141" s="19" t="s">
        <v>13</v>
      </c>
      <c r="J141" s="17" t="s">
        <v>15</v>
      </c>
      <c r="K141" s="18" t="s">
        <v>14</v>
      </c>
      <c r="L141" s="459"/>
      <c r="M141" s="7"/>
    </row>
    <row r="142" spans="1:13" ht="12.75">
      <c r="A142" s="464" t="s">
        <v>41</v>
      </c>
      <c r="B142" s="68" t="s">
        <v>9</v>
      </c>
      <c r="C142" s="21">
        <v>29</v>
      </c>
      <c r="D142" s="22">
        <v>6</v>
      </c>
      <c r="E142" s="24">
        <f>SUM(C142:D142)</f>
        <v>35</v>
      </c>
      <c r="F142" s="21">
        <v>22</v>
      </c>
      <c r="G142" s="22">
        <v>9</v>
      </c>
      <c r="H142" s="24">
        <f>SUM(F142:G142)</f>
        <v>31</v>
      </c>
      <c r="I142" s="25">
        <f aca="true" t="shared" si="35" ref="I142:J145">SUM(C142,F142)</f>
        <v>51</v>
      </c>
      <c r="J142" s="22">
        <f t="shared" si="35"/>
        <v>15</v>
      </c>
      <c r="K142" s="24">
        <f>SUM(I142:J142)</f>
        <v>66</v>
      </c>
      <c r="L142" s="84">
        <f>K142</f>
        <v>66</v>
      </c>
      <c r="M142" s="7"/>
    </row>
    <row r="143" spans="1:12" ht="12.75">
      <c r="A143" s="464"/>
      <c r="B143" s="69" t="s">
        <v>10</v>
      </c>
      <c r="C143" s="28">
        <v>11</v>
      </c>
      <c r="D143" s="29">
        <v>22</v>
      </c>
      <c r="E143" s="23">
        <f>SUM(C143:D143)</f>
        <v>33</v>
      </c>
      <c r="F143" s="28">
        <v>0</v>
      </c>
      <c r="G143" s="29">
        <v>0</v>
      </c>
      <c r="H143" s="23">
        <f>SUM(F143:G143)</f>
        <v>0</v>
      </c>
      <c r="I143" s="30">
        <f t="shared" si="35"/>
        <v>11</v>
      </c>
      <c r="J143" s="29">
        <f t="shared" si="35"/>
        <v>22</v>
      </c>
      <c r="K143" s="23">
        <f>SUM(I143:J143)</f>
        <v>33</v>
      </c>
      <c r="L143" s="31">
        <f>K143</f>
        <v>33</v>
      </c>
    </row>
    <row r="144" spans="1:12" ht="12.75">
      <c r="A144" s="464"/>
      <c r="B144" s="69" t="s">
        <v>11</v>
      </c>
      <c r="C144" s="28">
        <v>20</v>
      </c>
      <c r="D144" s="29">
        <v>7</v>
      </c>
      <c r="E144" s="23">
        <f>SUM(C144:D144)</f>
        <v>27</v>
      </c>
      <c r="F144" s="28">
        <v>0</v>
      </c>
      <c r="G144" s="29">
        <v>0</v>
      </c>
      <c r="H144" s="23">
        <f>SUM(F144:G144)</f>
        <v>0</v>
      </c>
      <c r="I144" s="30">
        <f t="shared" si="35"/>
        <v>20</v>
      </c>
      <c r="J144" s="29">
        <f t="shared" si="35"/>
        <v>7</v>
      </c>
      <c r="K144" s="23">
        <f>SUM(I144:J144)</f>
        <v>27</v>
      </c>
      <c r="L144" s="31">
        <f>K144</f>
        <v>27</v>
      </c>
    </row>
    <row r="145" spans="1:12" s="4" customFormat="1" ht="12.75">
      <c r="A145" s="465"/>
      <c r="B145" s="70" t="s">
        <v>12</v>
      </c>
      <c r="C145" s="34">
        <v>18</v>
      </c>
      <c r="D145" s="35">
        <v>0</v>
      </c>
      <c r="E145" s="71">
        <f>SUM(C145:D145)</f>
        <v>18</v>
      </c>
      <c r="F145" s="34">
        <v>0</v>
      </c>
      <c r="G145" s="35">
        <v>0</v>
      </c>
      <c r="H145" s="71">
        <f>SUM(F145:G145)</f>
        <v>0</v>
      </c>
      <c r="I145" s="30">
        <f t="shared" si="35"/>
        <v>18</v>
      </c>
      <c r="J145" s="35">
        <f t="shared" si="35"/>
        <v>0</v>
      </c>
      <c r="K145" s="71">
        <f>SUM(I145:J145)</f>
        <v>18</v>
      </c>
      <c r="L145" s="104">
        <f>K145</f>
        <v>18</v>
      </c>
    </row>
    <row r="146" spans="1:12" ht="13.5" thickBot="1">
      <c r="A146" s="37" t="s">
        <v>16</v>
      </c>
      <c r="B146" s="74"/>
      <c r="C146" s="39">
        <f>SUM(C142:C145)</f>
        <v>78</v>
      </c>
      <c r="D146" s="40">
        <f aca="true" t="shared" si="36" ref="D146:L146">SUM(D142:D145)</f>
        <v>35</v>
      </c>
      <c r="E146" s="42">
        <f t="shared" si="36"/>
        <v>113</v>
      </c>
      <c r="F146" s="39">
        <f t="shared" si="36"/>
        <v>22</v>
      </c>
      <c r="G146" s="40">
        <f t="shared" si="36"/>
        <v>9</v>
      </c>
      <c r="H146" s="42">
        <f t="shared" si="36"/>
        <v>31</v>
      </c>
      <c r="I146" s="43">
        <f t="shared" si="36"/>
        <v>100</v>
      </c>
      <c r="J146" s="40">
        <f t="shared" si="36"/>
        <v>44</v>
      </c>
      <c r="K146" s="42">
        <f t="shared" si="36"/>
        <v>144</v>
      </c>
      <c r="L146" s="44">
        <f t="shared" si="36"/>
        <v>144</v>
      </c>
    </row>
    <row r="147" spans="1:12" ht="12.75">
      <c r="A147" s="496" t="s">
        <v>44</v>
      </c>
      <c r="B147" s="69" t="s">
        <v>9</v>
      </c>
      <c r="C147" s="21">
        <v>29</v>
      </c>
      <c r="D147" s="22">
        <v>13</v>
      </c>
      <c r="E147" s="24">
        <f>SUM(C147:D147)</f>
        <v>42</v>
      </c>
      <c r="F147" s="21">
        <v>12</v>
      </c>
      <c r="G147" s="22">
        <v>6</v>
      </c>
      <c r="H147" s="196">
        <f>SUM(F147:G147)</f>
        <v>18</v>
      </c>
      <c r="I147" s="407">
        <f aca="true" t="shared" si="37" ref="I147:J150">SUM(C147,F147)</f>
        <v>41</v>
      </c>
      <c r="J147" s="48">
        <f t="shared" si="37"/>
        <v>19</v>
      </c>
      <c r="K147" s="24">
        <f>SUM(I147:J147)</f>
        <v>60</v>
      </c>
      <c r="L147" s="31">
        <f>K147</f>
        <v>60</v>
      </c>
    </row>
    <row r="148" spans="1:12" ht="12.75">
      <c r="A148" s="464"/>
      <c r="B148" s="69" t="s">
        <v>10</v>
      </c>
      <c r="C148" s="28">
        <v>13</v>
      </c>
      <c r="D148" s="29">
        <v>12</v>
      </c>
      <c r="E148" s="23">
        <f>SUM(C148:D148)</f>
        <v>25</v>
      </c>
      <c r="F148" s="28">
        <v>0</v>
      </c>
      <c r="G148" s="29">
        <v>0</v>
      </c>
      <c r="H148" s="126">
        <f>SUM(F148:G148)</f>
        <v>0</v>
      </c>
      <c r="I148" s="407">
        <f t="shared" si="37"/>
        <v>13</v>
      </c>
      <c r="J148" s="48">
        <f t="shared" si="37"/>
        <v>12</v>
      </c>
      <c r="K148" s="408">
        <f>SUM(I148:J148)</f>
        <v>25</v>
      </c>
      <c r="L148" s="31">
        <f>K148</f>
        <v>25</v>
      </c>
    </row>
    <row r="149" spans="1:12" ht="12.75">
      <c r="A149" s="464"/>
      <c r="B149" s="69" t="s">
        <v>11</v>
      </c>
      <c r="C149" s="28">
        <v>15</v>
      </c>
      <c r="D149" s="29">
        <v>11</v>
      </c>
      <c r="E149" s="23">
        <f>SUM(C149:D149)</f>
        <v>26</v>
      </c>
      <c r="F149" s="28">
        <v>0</v>
      </c>
      <c r="G149" s="29">
        <v>0</v>
      </c>
      <c r="H149" s="126">
        <f>SUM(F149:G149)</f>
        <v>0</v>
      </c>
      <c r="I149" s="407">
        <f t="shared" si="37"/>
        <v>15</v>
      </c>
      <c r="J149" s="48">
        <f t="shared" si="37"/>
        <v>11</v>
      </c>
      <c r="K149" s="409">
        <f>SUM(I149:J149)</f>
        <v>26</v>
      </c>
      <c r="L149" s="31">
        <f>K149</f>
        <v>26</v>
      </c>
    </row>
    <row r="150" spans="1:12" s="4" customFormat="1" ht="12.75">
      <c r="A150" s="465"/>
      <c r="B150" s="70" t="s">
        <v>12</v>
      </c>
      <c r="C150" s="34">
        <v>8</v>
      </c>
      <c r="D150" s="35">
        <v>0</v>
      </c>
      <c r="E150" s="71">
        <f>SUM(C150:D150)</f>
        <v>8</v>
      </c>
      <c r="F150" s="34">
        <v>0</v>
      </c>
      <c r="G150" s="35">
        <v>0</v>
      </c>
      <c r="H150" s="99">
        <f>SUM(F150:G150)</f>
        <v>0</v>
      </c>
      <c r="I150" s="407">
        <f t="shared" si="37"/>
        <v>8</v>
      </c>
      <c r="J150" s="48">
        <f t="shared" si="37"/>
        <v>0</v>
      </c>
      <c r="K150" s="23">
        <f>SUM(I150:J150)</f>
        <v>8</v>
      </c>
      <c r="L150" s="104">
        <f>K150</f>
        <v>8</v>
      </c>
    </row>
    <row r="151" spans="1:12" ht="13.5" thickBot="1">
      <c r="A151" s="37" t="s">
        <v>16</v>
      </c>
      <c r="B151" s="74"/>
      <c r="C151" s="39">
        <f>SUM(C147:C150)</f>
        <v>65</v>
      </c>
      <c r="D151" s="40">
        <f aca="true" t="shared" si="38" ref="D151:L151">SUM(D147:D150)</f>
        <v>36</v>
      </c>
      <c r="E151" s="42">
        <f t="shared" si="38"/>
        <v>101</v>
      </c>
      <c r="F151" s="39">
        <f t="shared" si="38"/>
        <v>12</v>
      </c>
      <c r="G151" s="40">
        <f t="shared" si="38"/>
        <v>6</v>
      </c>
      <c r="H151" s="42">
        <f t="shared" si="38"/>
        <v>18</v>
      </c>
      <c r="I151" s="410">
        <f>SUM(I147:I150)</f>
        <v>77</v>
      </c>
      <c r="J151" s="245">
        <f>SUM(J147:J150)</f>
        <v>42</v>
      </c>
      <c r="K151" s="42">
        <f t="shared" si="38"/>
        <v>119</v>
      </c>
      <c r="L151" s="44">
        <f t="shared" si="38"/>
        <v>119</v>
      </c>
    </row>
    <row r="152" spans="1:12" ht="12.75">
      <c r="A152" s="496" t="s">
        <v>43</v>
      </c>
      <c r="B152" s="69" t="s">
        <v>9</v>
      </c>
      <c r="C152" s="21">
        <v>30</v>
      </c>
      <c r="D152" s="22">
        <v>7</v>
      </c>
      <c r="E152" s="24">
        <f>SUM(C152:D152)</f>
        <v>37</v>
      </c>
      <c r="F152" s="21">
        <v>17</v>
      </c>
      <c r="G152" s="22">
        <v>9</v>
      </c>
      <c r="H152" s="24">
        <f>SUM(F152:G152)</f>
        <v>26</v>
      </c>
      <c r="I152" s="25">
        <f aca="true" t="shared" si="39" ref="I152:J155">SUM(C152,F152)</f>
        <v>47</v>
      </c>
      <c r="J152" s="22">
        <f t="shared" si="39"/>
        <v>16</v>
      </c>
      <c r="K152" s="24">
        <f>SUM(I152:J152)</f>
        <v>63</v>
      </c>
      <c r="L152" s="31">
        <f>K152</f>
        <v>63</v>
      </c>
    </row>
    <row r="153" spans="1:12" ht="12.75">
      <c r="A153" s="464"/>
      <c r="B153" s="69" t="s">
        <v>10</v>
      </c>
      <c r="C153" s="28">
        <v>22</v>
      </c>
      <c r="D153" s="29">
        <v>9</v>
      </c>
      <c r="E153" s="23">
        <f>SUM(C153:D153)</f>
        <v>31</v>
      </c>
      <c r="F153" s="28">
        <v>0</v>
      </c>
      <c r="G153" s="29">
        <v>0</v>
      </c>
      <c r="H153" s="23">
        <f>SUM(F153:G153)</f>
        <v>0</v>
      </c>
      <c r="I153" s="30">
        <f t="shared" si="39"/>
        <v>22</v>
      </c>
      <c r="J153" s="29">
        <f t="shared" si="39"/>
        <v>9</v>
      </c>
      <c r="K153" s="23">
        <f>SUM(I153:J153)</f>
        <v>31</v>
      </c>
      <c r="L153" s="31">
        <f>K153</f>
        <v>31</v>
      </c>
    </row>
    <row r="154" spans="1:12" ht="12.75">
      <c r="A154" s="464"/>
      <c r="B154" s="69" t="s">
        <v>11</v>
      </c>
      <c r="C154" s="28">
        <v>21</v>
      </c>
      <c r="D154" s="29">
        <v>14</v>
      </c>
      <c r="E154" s="23">
        <f>SUM(C154:D154)</f>
        <v>35</v>
      </c>
      <c r="F154" s="28">
        <v>0</v>
      </c>
      <c r="G154" s="29">
        <v>0</v>
      </c>
      <c r="H154" s="23">
        <f>SUM(F154:G154)</f>
        <v>0</v>
      </c>
      <c r="I154" s="30">
        <f t="shared" si="39"/>
        <v>21</v>
      </c>
      <c r="J154" s="29">
        <f t="shared" si="39"/>
        <v>14</v>
      </c>
      <c r="K154" s="23">
        <f>SUM(I154:J154)</f>
        <v>35</v>
      </c>
      <c r="L154" s="31">
        <f>K154</f>
        <v>35</v>
      </c>
    </row>
    <row r="155" spans="1:12" s="4" customFormat="1" ht="12.75">
      <c r="A155" s="465"/>
      <c r="B155" s="70" t="s">
        <v>12</v>
      </c>
      <c r="C155" s="34">
        <v>6</v>
      </c>
      <c r="D155" s="35">
        <v>0</v>
      </c>
      <c r="E155" s="71">
        <f>SUM(C155:D155)</f>
        <v>6</v>
      </c>
      <c r="F155" s="34">
        <v>0</v>
      </c>
      <c r="G155" s="35">
        <v>0</v>
      </c>
      <c r="H155" s="23">
        <f>SUM(F155:G155)</f>
        <v>0</v>
      </c>
      <c r="I155" s="30">
        <f t="shared" si="39"/>
        <v>6</v>
      </c>
      <c r="J155" s="35">
        <f t="shared" si="39"/>
        <v>0</v>
      </c>
      <c r="K155" s="71">
        <f>SUM(I155:J155)</f>
        <v>6</v>
      </c>
      <c r="L155" s="104">
        <f>K155</f>
        <v>6</v>
      </c>
    </row>
    <row r="156" spans="1:12" ht="13.5" thickBot="1">
      <c r="A156" s="37" t="s">
        <v>16</v>
      </c>
      <c r="B156" s="74"/>
      <c r="C156" s="39">
        <f>SUM(C152:C155)</f>
        <v>79</v>
      </c>
      <c r="D156" s="40">
        <f aca="true" t="shared" si="40" ref="D156:L156">SUM(D152:D155)</f>
        <v>30</v>
      </c>
      <c r="E156" s="42">
        <f t="shared" si="40"/>
        <v>109</v>
      </c>
      <c r="F156" s="39">
        <f t="shared" si="40"/>
        <v>17</v>
      </c>
      <c r="G156" s="40">
        <f t="shared" si="40"/>
        <v>9</v>
      </c>
      <c r="H156" s="42">
        <f t="shared" si="40"/>
        <v>26</v>
      </c>
      <c r="I156" s="43">
        <f>SUM(I152:I155)</f>
        <v>96</v>
      </c>
      <c r="J156" s="40">
        <f t="shared" si="40"/>
        <v>39</v>
      </c>
      <c r="K156" s="42">
        <f t="shared" si="40"/>
        <v>135</v>
      </c>
      <c r="L156" s="44">
        <f t="shared" si="40"/>
        <v>135</v>
      </c>
    </row>
    <row r="157" spans="1:12" ht="12.75">
      <c r="A157" s="496" t="s">
        <v>42</v>
      </c>
      <c r="B157" s="69" t="s">
        <v>9</v>
      </c>
      <c r="C157" s="21">
        <v>30</v>
      </c>
      <c r="D157" s="22">
        <v>10</v>
      </c>
      <c r="E157" s="24">
        <f>SUM(C157:D157)</f>
        <v>40</v>
      </c>
      <c r="F157" s="21">
        <v>21</v>
      </c>
      <c r="G157" s="22">
        <v>9</v>
      </c>
      <c r="H157" s="24">
        <f>SUM(F157:G157)</f>
        <v>30</v>
      </c>
      <c r="I157" s="25">
        <f aca="true" t="shared" si="41" ref="I157:J160">SUM(C157,F157)</f>
        <v>51</v>
      </c>
      <c r="J157" s="22">
        <f t="shared" si="41"/>
        <v>19</v>
      </c>
      <c r="K157" s="411">
        <f>SUM(I157:J157)</f>
        <v>70</v>
      </c>
      <c r="L157" s="31">
        <f>K157</f>
        <v>70</v>
      </c>
    </row>
    <row r="158" spans="1:12" ht="12.75">
      <c r="A158" s="464"/>
      <c r="B158" s="69" t="s">
        <v>10</v>
      </c>
      <c r="C158" s="28">
        <v>27</v>
      </c>
      <c r="D158" s="29">
        <v>17</v>
      </c>
      <c r="E158" s="23">
        <f>SUM(C158:D158)</f>
        <v>44</v>
      </c>
      <c r="F158" s="28">
        <v>0</v>
      </c>
      <c r="G158" s="29">
        <v>0</v>
      </c>
      <c r="H158" s="23">
        <f>SUM(F158:G158)</f>
        <v>0</v>
      </c>
      <c r="I158" s="30">
        <f t="shared" si="41"/>
        <v>27</v>
      </c>
      <c r="J158" s="29">
        <f t="shared" si="41"/>
        <v>17</v>
      </c>
      <c r="K158" s="409">
        <f>SUM(I158:J158)</f>
        <v>44</v>
      </c>
      <c r="L158" s="31">
        <f>K158</f>
        <v>44</v>
      </c>
    </row>
    <row r="159" spans="1:12" ht="12.75">
      <c r="A159" s="464"/>
      <c r="B159" s="69" t="s">
        <v>11</v>
      </c>
      <c r="C159" s="28">
        <v>26</v>
      </c>
      <c r="D159" s="29">
        <v>8</v>
      </c>
      <c r="E159" s="23">
        <f>SUM(C159:D159)</f>
        <v>34</v>
      </c>
      <c r="F159" s="28">
        <v>0</v>
      </c>
      <c r="G159" s="29">
        <v>0</v>
      </c>
      <c r="H159" s="23">
        <f>SUM(F159:G159)</f>
        <v>0</v>
      </c>
      <c r="I159" s="30">
        <f t="shared" si="41"/>
        <v>26</v>
      </c>
      <c r="J159" s="29">
        <f t="shared" si="41"/>
        <v>8</v>
      </c>
      <c r="K159" s="23">
        <f>SUM(I159:J159)</f>
        <v>34</v>
      </c>
      <c r="L159" s="31">
        <f>K159</f>
        <v>34</v>
      </c>
    </row>
    <row r="160" spans="1:12" s="4" customFormat="1" ht="12.75">
      <c r="A160" s="465"/>
      <c r="B160" s="70" t="s">
        <v>12</v>
      </c>
      <c r="C160" s="34">
        <v>34</v>
      </c>
      <c r="D160" s="35">
        <v>1</v>
      </c>
      <c r="E160" s="71">
        <f>SUM(C160:D160)</f>
        <v>35</v>
      </c>
      <c r="F160" s="34">
        <v>0</v>
      </c>
      <c r="G160" s="35">
        <v>0</v>
      </c>
      <c r="H160" s="71">
        <f>SUM(F160:G160)</f>
        <v>0</v>
      </c>
      <c r="I160" s="30">
        <f t="shared" si="41"/>
        <v>34</v>
      </c>
      <c r="J160" s="35">
        <f t="shared" si="41"/>
        <v>1</v>
      </c>
      <c r="K160" s="23">
        <f>SUM(I160:J160)</f>
        <v>35</v>
      </c>
      <c r="L160" s="104">
        <f>K160</f>
        <v>35</v>
      </c>
    </row>
    <row r="161" spans="1:12" ht="13.5" thickBot="1">
      <c r="A161" s="37" t="s">
        <v>16</v>
      </c>
      <c r="B161" s="74"/>
      <c r="C161" s="39">
        <f>SUM(C157:C160)</f>
        <v>117</v>
      </c>
      <c r="D161" s="40">
        <f aca="true" t="shared" si="42" ref="D161:L161">SUM(D157:D160)</f>
        <v>36</v>
      </c>
      <c r="E161" s="42">
        <f t="shared" si="42"/>
        <v>153</v>
      </c>
      <c r="F161" s="39">
        <f t="shared" si="42"/>
        <v>21</v>
      </c>
      <c r="G161" s="40">
        <f t="shared" si="42"/>
        <v>9</v>
      </c>
      <c r="H161" s="42">
        <f t="shared" si="42"/>
        <v>30</v>
      </c>
      <c r="I161" s="410">
        <f>SUM(I157:I160)</f>
        <v>138</v>
      </c>
      <c r="J161" s="245">
        <f>SUM(J157:J160)</f>
        <v>45</v>
      </c>
      <c r="K161" s="42">
        <f t="shared" si="42"/>
        <v>183</v>
      </c>
      <c r="L161" s="44">
        <f t="shared" si="42"/>
        <v>183</v>
      </c>
    </row>
    <row r="162" spans="1:12" ht="12.75">
      <c r="A162" s="476" t="s">
        <v>64</v>
      </c>
      <c r="B162" s="69" t="s">
        <v>9</v>
      </c>
      <c r="C162" s="21">
        <v>30</v>
      </c>
      <c r="D162" s="22">
        <v>12</v>
      </c>
      <c r="E162" s="24">
        <f>SUM(C162:D162)</f>
        <v>42</v>
      </c>
      <c r="F162" s="21">
        <v>15</v>
      </c>
      <c r="G162" s="22">
        <v>7</v>
      </c>
      <c r="H162" s="24">
        <f>SUM(F162:G162)</f>
        <v>22</v>
      </c>
      <c r="I162" s="25">
        <f aca="true" t="shared" si="43" ref="I162:J165">SUM(C162,F162)</f>
        <v>45</v>
      </c>
      <c r="J162" s="22">
        <f t="shared" si="43"/>
        <v>19</v>
      </c>
      <c r="K162" s="24">
        <f>SUM(I162:J162)</f>
        <v>64</v>
      </c>
      <c r="L162" s="31">
        <f>K162</f>
        <v>64</v>
      </c>
    </row>
    <row r="163" spans="1:12" ht="12.75">
      <c r="A163" s="473"/>
      <c r="B163" s="69" t="s">
        <v>10</v>
      </c>
      <c r="C163" s="28">
        <v>31</v>
      </c>
      <c r="D163" s="29">
        <v>16</v>
      </c>
      <c r="E163" s="23">
        <f>SUM(C163:D163)</f>
        <v>47</v>
      </c>
      <c r="F163" s="28">
        <v>0</v>
      </c>
      <c r="G163" s="29">
        <v>0</v>
      </c>
      <c r="H163" s="23">
        <f>SUM(F163:G163)</f>
        <v>0</v>
      </c>
      <c r="I163" s="30">
        <f t="shared" si="43"/>
        <v>31</v>
      </c>
      <c r="J163" s="29">
        <f t="shared" si="43"/>
        <v>16</v>
      </c>
      <c r="K163" s="23">
        <f>SUM(I163:J163)</f>
        <v>47</v>
      </c>
      <c r="L163" s="31">
        <f>K163</f>
        <v>47</v>
      </c>
    </row>
    <row r="164" spans="1:12" ht="12.75">
      <c r="A164" s="473"/>
      <c r="B164" s="69" t="s">
        <v>11</v>
      </c>
      <c r="C164" s="28">
        <v>15</v>
      </c>
      <c r="D164" s="29">
        <v>2</v>
      </c>
      <c r="E164" s="23">
        <f>SUM(C164:D164)</f>
        <v>17</v>
      </c>
      <c r="F164" s="28">
        <v>0</v>
      </c>
      <c r="G164" s="29">
        <v>0</v>
      </c>
      <c r="H164" s="23">
        <f>SUM(F164:G164)</f>
        <v>0</v>
      </c>
      <c r="I164" s="30">
        <f t="shared" si="43"/>
        <v>15</v>
      </c>
      <c r="J164" s="29">
        <f t="shared" si="43"/>
        <v>2</v>
      </c>
      <c r="K164" s="23">
        <f>SUM(I164:J164)</f>
        <v>17</v>
      </c>
      <c r="L164" s="31">
        <f>K164</f>
        <v>17</v>
      </c>
    </row>
    <row r="165" spans="1:12" s="4" customFormat="1" ht="12.75">
      <c r="A165" s="474"/>
      <c r="B165" s="70" t="s">
        <v>12</v>
      </c>
      <c r="C165" s="34">
        <v>12</v>
      </c>
      <c r="D165" s="35">
        <v>4</v>
      </c>
      <c r="E165" s="71">
        <f>SUM(C165:D165)</f>
        <v>16</v>
      </c>
      <c r="F165" s="34">
        <v>0</v>
      </c>
      <c r="G165" s="35">
        <v>0</v>
      </c>
      <c r="H165" s="71">
        <f>SUM(F165:G165)</f>
        <v>0</v>
      </c>
      <c r="I165" s="30">
        <f t="shared" si="43"/>
        <v>12</v>
      </c>
      <c r="J165" s="35">
        <f t="shared" si="43"/>
        <v>4</v>
      </c>
      <c r="K165" s="71">
        <f>SUM(I165:J165)</f>
        <v>16</v>
      </c>
      <c r="L165" s="104">
        <f>K165</f>
        <v>16</v>
      </c>
    </row>
    <row r="166" spans="1:12" ht="13.5" thickBot="1">
      <c r="A166" s="37" t="s">
        <v>16</v>
      </c>
      <c r="B166" s="74"/>
      <c r="C166" s="39">
        <f>SUM(C162:C165)</f>
        <v>88</v>
      </c>
      <c r="D166" s="40">
        <f aca="true" t="shared" si="44" ref="D166:L166">SUM(D162:D165)</f>
        <v>34</v>
      </c>
      <c r="E166" s="42">
        <f t="shared" si="44"/>
        <v>122</v>
      </c>
      <c r="F166" s="39">
        <f t="shared" si="44"/>
        <v>15</v>
      </c>
      <c r="G166" s="40">
        <f t="shared" si="44"/>
        <v>7</v>
      </c>
      <c r="H166" s="42">
        <f t="shared" si="44"/>
        <v>22</v>
      </c>
      <c r="I166" s="43">
        <f t="shared" si="44"/>
        <v>103</v>
      </c>
      <c r="J166" s="40">
        <f t="shared" si="44"/>
        <v>41</v>
      </c>
      <c r="K166" s="42">
        <f t="shared" si="44"/>
        <v>144</v>
      </c>
      <c r="L166" s="44">
        <f t="shared" si="44"/>
        <v>144</v>
      </c>
    </row>
    <row r="167" spans="1:12" ht="12.75">
      <c r="A167" s="476" t="s">
        <v>65</v>
      </c>
      <c r="B167" s="69" t="s">
        <v>9</v>
      </c>
      <c r="C167" s="21">
        <v>30</v>
      </c>
      <c r="D167" s="22">
        <v>4</v>
      </c>
      <c r="E167" s="24">
        <f>SUM(C167:D167)</f>
        <v>34</v>
      </c>
      <c r="F167" s="21">
        <v>24</v>
      </c>
      <c r="G167" s="22">
        <v>3</v>
      </c>
      <c r="H167" s="24">
        <f>SUM(F167:G167)</f>
        <v>27</v>
      </c>
      <c r="I167" s="25">
        <f aca="true" t="shared" si="45" ref="I167:J170">SUM(C167,F167)</f>
        <v>54</v>
      </c>
      <c r="J167" s="22">
        <f t="shared" si="45"/>
        <v>7</v>
      </c>
      <c r="K167" s="24">
        <f>SUM(I167:J167)</f>
        <v>61</v>
      </c>
      <c r="L167" s="31">
        <f>K167</f>
        <v>61</v>
      </c>
    </row>
    <row r="168" spans="1:12" ht="12.75">
      <c r="A168" s="473"/>
      <c r="B168" s="69" t="s">
        <v>10</v>
      </c>
      <c r="C168" s="28">
        <v>52</v>
      </c>
      <c r="D168" s="29">
        <v>23</v>
      </c>
      <c r="E168" s="23">
        <f>SUM(C168:D168)</f>
        <v>75</v>
      </c>
      <c r="F168" s="28">
        <v>0</v>
      </c>
      <c r="G168" s="29">
        <v>0</v>
      </c>
      <c r="H168" s="23">
        <f>SUM(F168:G168)</f>
        <v>0</v>
      </c>
      <c r="I168" s="30">
        <f t="shared" si="45"/>
        <v>52</v>
      </c>
      <c r="J168" s="29">
        <f t="shared" si="45"/>
        <v>23</v>
      </c>
      <c r="K168" s="23">
        <f>SUM(I168:J168)</f>
        <v>75</v>
      </c>
      <c r="L168" s="31">
        <f>K168</f>
        <v>75</v>
      </c>
    </row>
    <row r="169" spans="1:12" ht="12.75">
      <c r="A169" s="473"/>
      <c r="B169" s="69" t="s">
        <v>11</v>
      </c>
      <c r="C169" s="28">
        <v>39</v>
      </c>
      <c r="D169" s="29">
        <v>1</v>
      </c>
      <c r="E169" s="23">
        <f>SUM(C169:D169)</f>
        <v>40</v>
      </c>
      <c r="F169" s="28">
        <v>0</v>
      </c>
      <c r="G169" s="29">
        <v>0</v>
      </c>
      <c r="H169" s="23">
        <f>SUM(F169:G169)</f>
        <v>0</v>
      </c>
      <c r="I169" s="30">
        <f t="shared" si="45"/>
        <v>39</v>
      </c>
      <c r="J169" s="29">
        <f t="shared" si="45"/>
        <v>1</v>
      </c>
      <c r="K169" s="23">
        <f>SUM(I169:J169)</f>
        <v>40</v>
      </c>
      <c r="L169" s="31">
        <f>K169</f>
        <v>40</v>
      </c>
    </row>
    <row r="170" spans="1:12" s="4" customFormat="1" ht="12.75">
      <c r="A170" s="474"/>
      <c r="B170" s="70" t="s">
        <v>12</v>
      </c>
      <c r="C170" s="34">
        <v>34</v>
      </c>
      <c r="D170" s="35">
        <v>2</v>
      </c>
      <c r="E170" s="71">
        <f>SUM(C170:D170)</f>
        <v>36</v>
      </c>
      <c r="F170" s="34">
        <v>0</v>
      </c>
      <c r="G170" s="35">
        <v>0</v>
      </c>
      <c r="H170" s="71">
        <f>SUM(F170:G170)</f>
        <v>0</v>
      </c>
      <c r="I170" s="30">
        <f t="shared" si="45"/>
        <v>34</v>
      </c>
      <c r="J170" s="35">
        <f t="shared" si="45"/>
        <v>2</v>
      </c>
      <c r="K170" s="71">
        <f>SUM(I170:J170)</f>
        <v>36</v>
      </c>
      <c r="L170" s="104">
        <f>K170</f>
        <v>36</v>
      </c>
    </row>
    <row r="171" spans="1:12" ht="13.5" thickBot="1">
      <c r="A171" s="37" t="s">
        <v>16</v>
      </c>
      <c r="B171" s="74"/>
      <c r="C171" s="39">
        <f>SUM(C167:C170)</f>
        <v>155</v>
      </c>
      <c r="D171" s="40">
        <f aca="true" t="shared" si="46" ref="D171:L171">SUM(D167:D170)</f>
        <v>30</v>
      </c>
      <c r="E171" s="42">
        <f t="shared" si="46"/>
        <v>185</v>
      </c>
      <c r="F171" s="39">
        <f t="shared" si="46"/>
        <v>24</v>
      </c>
      <c r="G171" s="40">
        <f t="shared" si="46"/>
        <v>3</v>
      </c>
      <c r="H171" s="42">
        <f t="shared" si="46"/>
        <v>27</v>
      </c>
      <c r="I171" s="43">
        <f t="shared" si="46"/>
        <v>179</v>
      </c>
      <c r="J171" s="40">
        <f t="shared" si="46"/>
        <v>33</v>
      </c>
      <c r="K171" s="42">
        <f t="shared" si="46"/>
        <v>212</v>
      </c>
      <c r="L171" s="44">
        <f t="shared" si="46"/>
        <v>212</v>
      </c>
    </row>
    <row r="172" spans="1:12" ht="12.75">
      <c r="A172" s="496" t="s">
        <v>46</v>
      </c>
      <c r="B172" s="69" t="s">
        <v>9</v>
      </c>
      <c r="C172" s="21">
        <v>31</v>
      </c>
      <c r="D172" s="22">
        <v>2</v>
      </c>
      <c r="E172" s="24">
        <f>SUM(C172:D172)</f>
        <v>33</v>
      </c>
      <c r="F172" s="21">
        <v>16</v>
      </c>
      <c r="G172" s="22">
        <v>5</v>
      </c>
      <c r="H172" s="24">
        <f>SUM(F172:G172)</f>
        <v>21</v>
      </c>
      <c r="I172" s="25">
        <f aca="true" t="shared" si="47" ref="I172:J175">SUM(C172,F172)</f>
        <v>47</v>
      </c>
      <c r="J172" s="22">
        <f t="shared" si="47"/>
        <v>7</v>
      </c>
      <c r="K172" s="24">
        <f>SUM(I172:J172)</f>
        <v>54</v>
      </c>
      <c r="L172" s="31">
        <f>K172</f>
        <v>54</v>
      </c>
    </row>
    <row r="173" spans="1:12" ht="12.75">
      <c r="A173" s="464"/>
      <c r="B173" s="69" t="s">
        <v>10</v>
      </c>
      <c r="C173" s="28">
        <v>34</v>
      </c>
      <c r="D173" s="29">
        <v>6</v>
      </c>
      <c r="E173" s="23">
        <f>SUM(C173:D173)</f>
        <v>40</v>
      </c>
      <c r="F173" s="28">
        <v>0</v>
      </c>
      <c r="G173" s="29">
        <v>0</v>
      </c>
      <c r="H173" s="23">
        <f>SUM(F173:G173)</f>
        <v>0</v>
      </c>
      <c r="I173" s="30">
        <f t="shared" si="47"/>
        <v>34</v>
      </c>
      <c r="J173" s="29">
        <f t="shared" si="47"/>
        <v>6</v>
      </c>
      <c r="K173" s="23">
        <f>SUM(I173:J173)</f>
        <v>40</v>
      </c>
      <c r="L173" s="31">
        <f>K173</f>
        <v>40</v>
      </c>
    </row>
    <row r="174" spans="1:12" ht="12.75">
      <c r="A174" s="464"/>
      <c r="B174" s="69" t="s">
        <v>11</v>
      </c>
      <c r="C174" s="28">
        <v>27</v>
      </c>
      <c r="D174" s="29">
        <v>6</v>
      </c>
      <c r="E174" s="23">
        <f>SUM(C174:D174)</f>
        <v>33</v>
      </c>
      <c r="F174" s="28">
        <v>0</v>
      </c>
      <c r="G174" s="29">
        <v>0</v>
      </c>
      <c r="H174" s="23">
        <f>SUM(F174:G174)</f>
        <v>0</v>
      </c>
      <c r="I174" s="30">
        <f t="shared" si="47"/>
        <v>27</v>
      </c>
      <c r="J174" s="29">
        <f t="shared" si="47"/>
        <v>6</v>
      </c>
      <c r="K174" s="23">
        <f>SUM(I174:J174)</f>
        <v>33</v>
      </c>
      <c r="L174" s="31">
        <f>K174</f>
        <v>33</v>
      </c>
    </row>
    <row r="175" spans="1:12" s="4" customFormat="1" ht="12.75">
      <c r="A175" s="465"/>
      <c r="B175" s="70" t="s">
        <v>12</v>
      </c>
      <c r="C175" s="34">
        <v>28</v>
      </c>
      <c r="D175" s="35">
        <v>0</v>
      </c>
      <c r="E175" s="71">
        <f>SUM(C175:D175)</f>
        <v>28</v>
      </c>
      <c r="F175" s="34">
        <v>0</v>
      </c>
      <c r="G175" s="35">
        <v>0</v>
      </c>
      <c r="H175" s="71">
        <f>SUM(F175:G175)</f>
        <v>0</v>
      </c>
      <c r="I175" s="30">
        <f t="shared" si="47"/>
        <v>28</v>
      </c>
      <c r="J175" s="35">
        <f t="shared" si="47"/>
        <v>0</v>
      </c>
      <c r="K175" s="71">
        <f>SUM(I175:J175)</f>
        <v>28</v>
      </c>
      <c r="L175" s="104">
        <f>K175</f>
        <v>28</v>
      </c>
    </row>
    <row r="176" spans="1:12" ht="13.5" thickBot="1">
      <c r="A176" s="37" t="s">
        <v>16</v>
      </c>
      <c r="B176" s="74"/>
      <c r="C176" s="39">
        <f>SUM(C172:C175)</f>
        <v>120</v>
      </c>
      <c r="D176" s="40">
        <f aca="true" t="shared" si="48" ref="D176:L176">SUM(D172:D175)</f>
        <v>14</v>
      </c>
      <c r="E176" s="42">
        <f t="shared" si="48"/>
        <v>134</v>
      </c>
      <c r="F176" s="39">
        <f t="shared" si="48"/>
        <v>16</v>
      </c>
      <c r="G176" s="40">
        <f t="shared" si="48"/>
        <v>5</v>
      </c>
      <c r="H176" s="42">
        <f t="shared" si="48"/>
        <v>21</v>
      </c>
      <c r="I176" s="43">
        <f t="shared" si="48"/>
        <v>136</v>
      </c>
      <c r="J176" s="40">
        <f t="shared" si="48"/>
        <v>19</v>
      </c>
      <c r="K176" s="42">
        <f t="shared" si="48"/>
        <v>155</v>
      </c>
      <c r="L176" s="44">
        <f t="shared" si="48"/>
        <v>155</v>
      </c>
    </row>
    <row r="177" spans="1:12" ht="12.75">
      <c r="A177" s="476" t="s">
        <v>48</v>
      </c>
      <c r="B177" s="69" t="s">
        <v>9</v>
      </c>
      <c r="C177" s="21">
        <v>30</v>
      </c>
      <c r="D177" s="22">
        <v>3</v>
      </c>
      <c r="E177" s="24">
        <f>SUM(C177:D177)</f>
        <v>33</v>
      </c>
      <c r="F177" s="21">
        <v>16</v>
      </c>
      <c r="G177" s="22">
        <v>2</v>
      </c>
      <c r="H177" s="24">
        <f>SUM(F177:G177)</f>
        <v>18</v>
      </c>
      <c r="I177" s="25">
        <f aca="true" t="shared" si="49" ref="I177:J179">SUM(C177,F177)</f>
        <v>46</v>
      </c>
      <c r="J177" s="22">
        <f t="shared" si="49"/>
        <v>5</v>
      </c>
      <c r="K177" s="24">
        <f>SUM(I177:J177)</f>
        <v>51</v>
      </c>
      <c r="L177" s="31">
        <f>K177</f>
        <v>51</v>
      </c>
    </row>
    <row r="178" spans="1:12" ht="12.75">
      <c r="A178" s="473"/>
      <c r="B178" s="69" t="s">
        <v>10</v>
      </c>
      <c r="C178" s="28">
        <v>0</v>
      </c>
      <c r="D178" s="29">
        <v>12</v>
      </c>
      <c r="E178" s="23">
        <f>SUM(C178:D178)</f>
        <v>12</v>
      </c>
      <c r="F178" s="28">
        <v>0</v>
      </c>
      <c r="G178" s="29">
        <v>0</v>
      </c>
      <c r="H178" s="23">
        <f>SUM(F178:G178)</f>
        <v>0</v>
      </c>
      <c r="I178" s="30">
        <f t="shared" si="49"/>
        <v>0</v>
      </c>
      <c r="J178" s="29">
        <f t="shared" si="49"/>
        <v>12</v>
      </c>
      <c r="K178" s="23">
        <f>SUM(I178:J178)</f>
        <v>12</v>
      </c>
      <c r="L178" s="31">
        <f>K178</f>
        <v>12</v>
      </c>
    </row>
    <row r="179" spans="1:12" ht="12.75">
      <c r="A179" s="473"/>
      <c r="B179" s="69" t="s">
        <v>11</v>
      </c>
      <c r="C179" s="28">
        <v>26</v>
      </c>
      <c r="D179" s="29">
        <v>0</v>
      </c>
      <c r="E179" s="23">
        <f>SUM(C179:D179)</f>
        <v>26</v>
      </c>
      <c r="F179" s="28">
        <v>0</v>
      </c>
      <c r="G179" s="29">
        <v>0</v>
      </c>
      <c r="H179" s="23">
        <f>SUM(F179:G179)</f>
        <v>0</v>
      </c>
      <c r="I179" s="30">
        <f t="shared" si="49"/>
        <v>26</v>
      </c>
      <c r="J179" s="29">
        <f t="shared" si="49"/>
        <v>0</v>
      </c>
      <c r="K179" s="23">
        <f>SUM(I179:J179)</f>
        <v>26</v>
      </c>
      <c r="L179" s="31">
        <f>K179</f>
        <v>26</v>
      </c>
    </row>
    <row r="180" spans="1:12" ht="13.5" thickBot="1">
      <c r="A180" s="37" t="s">
        <v>16</v>
      </c>
      <c r="B180" s="74"/>
      <c r="C180" s="39">
        <f>SUM(C177:C179)</f>
        <v>56</v>
      </c>
      <c r="D180" s="40">
        <f aca="true" t="shared" si="50" ref="D180:L180">SUM(D177:D179)</f>
        <v>15</v>
      </c>
      <c r="E180" s="42">
        <f t="shared" si="50"/>
        <v>71</v>
      </c>
      <c r="F180" s="39">
        <f t="shared" si="50"/>
        <v>16</v>
      </c>
      <c r="G180" s="40">
        <f t="shared" si="50"/>
        <v>2</v>
      </c>
      <c r="H180" s="42">
        <f t="shared" si="50"/>
        <v>18</v>
      </c>
      <c r="I180" s="43">
        <f t="shared" si="50"/>
        <v>72</v>
      </c>
      <c r="J180" s="40">
        <f t="shared" si="50"/>
        <v>17</v>
      </c>
      <c r="K180" s="42">
        <f t="shared" si="50"/>
        <v>89</v>
      </c>
      <c r="L180" s="44">
        <f t="shared" si="50"/>
        <v>89</v>
      </c>
    </row>
    <row r="181" spans="1:12" ht="12.75">
      <c r="A181" s="476" t="s">
        <v>47</v>
      </c>
      <c r="B181" s="69" t="s">
        <v>9</v>
      </c>
      <c r="C181" s="21">
        <v>29</v>
      </c>
      <c r="D181" s="22">
        <v>12</v>
      </c>
      <c r="E181" s="24">
        <f>SUM(C181:D181)</f>
        <v>41</v>
      </c>
      <c r="F181" s="21">
        <v>12</v>
      </c>
      <c r="G181" s="22">
        <v>9</v>
      </c>
      <c r="H181" s="24">
        <f>SUM(F181:G181)</f>
        <v>21</v>
      </c>
      <c r="I181" s="25">
        <f aca="true" t="shared" si="51" ref="I181:J183">SUM(C181,F181)</f>
        <v>41</v>
      </c>
      <c r="J181" s="22">
        <f t="shared" si="51"/>
        <v>21</v>
      </c>
      <c r="K181" s="24">
        <f>SUM(I181:J181)</f>
        <v>62</v>
      </c>
      <c r="L181" s="31">
        <f>K181</f>
        <v>62</v>
      </c>
    </row>
    <row r="182" spans="1:12" ht="12.75">
      <c r="A182" s="473"/>
      <c r="B182" s="69" t="s">
        <v>10</v>
      </c>
      <c r="C182" s="28">
        <v>18</v>
      </c>
      <c r="D182" s="29">
        <v>9</v>
      </c>
      <c r="E182" s="23">
        <f>SUM(C182:D182)</f>
        <v>27</v>
      </c>
      <c r="F182" s="28">
        <v>0</v>
      </c>
      <c r="G182" s="29">
        <v>0</v>
      </c>
      <c r="H182" s="23">
        <f>SUM(F182:G182)</f>
        <v>0</v>
      </c>
      <c r="I182" s="30">
        <f t="shared" si="51"/>
        <v>18</v>
      </c>
      <c r="J182" s="29">
        <f t="shared" si="51"/>
        <v>9</v>
      </c>
      <c r="K182" s="23">
        <f>SUM(I182:J182)</f>
        <v>27</v>
      </c>
      <c r="L182" s="31">
        <f>K182</f>
        <v>27</v>
      </c>
    </row>
    <row r="183" spans="1:12" ht="12.75">
      <c r="A183" s="473"/>
      <c r="B183" s="69" t="s">
        <v>11</v>
      </c>
      <c r="C183" s="28">
        <v>22</v>
      </c>
      <c r="D183" s="29">
        <v>0</v>
      </c>
      <c r="E183" s="23">
        <f>SUM(C183:D183)</f>
        <v>22</v>
      </c>
      <c r="F183" s="28">
        <v>0</v>
      </c>
      <c r="G183" s="29">
        <v>0</v>
      </c>
      <c r="H183" s="23">
        <f>SUM(F183:G183)</f>
        <v>0</v>
      </c>
      <c r="I183" s="30">
        <f t="shared" si="51"/>
        <v>22</v>
      </c>
      <c r="J183" s="29">
        <f t="shared" si="51"/>
        <v>0</v>
      </c>
      <c r="K183" s="23">
        <f>SUM(I183:J183)</f>
        <v>22</v>
      </c>
      <c r="L183" s="31">
        <f>K183</f>
        <v>22</v>
      </c>
    </row>
    <row r="184" spans="1:12" ht="13.5" thickBot="1">
      <c r="A184" s="37" t="s">
        <v>16</v>
      </c>
      <c r="B184" s="74"/>
      <c r="C184" s="39">
        <f>SUM(C181:C183)</f>
        <v>69</v>
      </c>
      <c r="D184" s="40">
        <f aca="true" t="shared" si="52" ref="D184:L184">SUM(D181:D183)</f>
        <v>21</v>
      </c>
      <c r="E184" s="42">
        <f t="shared" si="52"/>
        <v>90</v>
      </c>
      <c r="F184" s="39">
        <f t="shared" si="52"/>
        <v>12</v>
      </c>
      <c r="G184" s="40">
        <f t="shared" si="52"/>
        <v>9</v>
      </c>
      <c r="H184" s="42">
        <f t="shared" si="52"/>
        <v>21</v>
      </c>
      <c r="I184" s="43">
        <f t="shared" si="52"/>
        <v>81</v>
      </c>
      <c r="J184" s="40">
        <f t="shared" si="52"/>
        <v>30</v>
      </c>
      <c r="K184" s="42">
        <f t="shared" si="52"/>
        <v>111</v>
      </c>
      <c r="L184" s="44">
        <f t="shared" si="52"/>
        <v>111</v>
      </c>
    </row>
    <row r="185" spans="1:12" ht="12.75">
      <c r="A185" s="476" t="s">
        <v>45</v>
      </c>
      <c r="B185" s="69" t="s">
        <v>9</v>
      </c>
      <c r="C185" s="21">
        <v>30</v>
      </c>
      <c r="D185" s="22">
        <v>6</v>
      </c>
      <c r="E185" s="24">
        <f>SUM(C185:D185)</f>
        <v>36</v>
      </c>
      <c r="F185" s="21">
        <v>16</v>
      </c>
      <c r="G185" s="22">
        <v>14</v>
      </c>
      <c r="H185" s="24">
        <f>SUM(F185:G185)</f>
        <v>30</v>
      </c>
      <c r="I185" s="25">
        <f aca="true" t="shared" si="53" ref="I185:J188">SUM(C185,F185)</f>
        <v>46</v>
      </c>
      <c r="J185" s="22">
        <f t="shared" si="53"/>
        <v>20</v>
      </c>
      <c r="K185" s="24">
        <f>SUM(I185:J185)</f>
        <v>66</v>
      </c>
      <c r="L185" s="31">
        <f>K185</f>
        <v>66</v>
      </c>
    </row>
    <row r="186" spans="1:12" ht="12.75">
      <c r="A186" s="473"/>
      <c r="B186" s="69" t="s">
        <v>10</v>
      </c>
      <c r="C186" s="28">
        <v>31</v>
      </c>
      <c r="D186" s="29">
        <v>14</v>
      </c>
      <c r="E186" s="23">
        <f>SUM(C186:D186)</f>
        <v>45</v>
      </c>
      <c r="F186" s="28">
        <v>0</v>
      </c>
      <c r="G186" s="29">
        <v>0</v>
      </c>
      <c r="H186" s="23">
        <f>SUM(F186:G186)</f>
        <v>0</v>
      </c>
      <c r="I186" s="30">
        <f t="shared" si="53"/>
        <v>31</v>
      </c>
      <c r="J186" s="29">
        <f t="shared" si="53"/>
        <v>14</v>
      </c>
      <c r="K186" s="23">
        <f>SUM(I186:J186)</f>
        <v>45</v>
      </c>
      <c r="L186" s="31">
        <f>K186</f>
        <v>45</v>
      </c>
    </row>
    <row r="187" spans="1:12" ht="12.75">
      <c r="A187" s="473"/>
      <c r="B187" s="69" t="s">
        <v>11</v>
      </c>
      <c r="C187" s="28">
        <v>23</v>
      </c>
      <c r="D187" s="29">
        <v>22</v>
      </c>
      <c r="E187" s="23">
        <f>SUM(C187:D187)</f>
        <v>45</v>
      </c>
      <c r="F187" s="28">
        <v>0</v>
      </c>
      <c r="G187" s="29">
        <v>0</v>
      </c>
      <c r="H187" s="23">
        <f>SUM(F187:G187)</f>
        <v>0</v>
      </c>
      <c r="I187" s="30">
        <f t="shared" si="53"/>
        <v>23</v>
      </c>
      <c r="J187" s="29">
        <f t="shared" si="53"/>
        <v>22</v>
      </c>
      <c r="K187" s="23">
        <f>SUM(I187:J187)</f>
        <v>45</v>
      </c>
      <c r="L187" s="31">
        <f>K187</f>
        <v>45</v>
      </c>
    </row>
    <row r="188" spans="1:12" s="4" customFormat="1" ht="12.75">
      <c r="A188" s="474"/>
      <c r="B188" s="70" t="s">
        <v>12</v>
      </c>
      <c r="C188" s="34">
        <v>18</v>
      </c>
      <c r="D188" s="35">
        <v>0</v>
      </c>
      <c r="E188" s="71">
        <f>SUM(C188:D188)</f>
        <v>18</v>
      </c>
      <c r="F188" s="34">
        <v>0</v>
      </c>
      <c r="G188" s="35">
        <v>0</v>
      </c>
      <c r="H188" s="71">
        <f>SUM(F188:G188)</f>
        <v>0</v>
      </c>
      <c r="I188" s="30">
        <f t="shared" si="53"/>
        <v>18</v>
      </c>
      <c r="J188" s="35">
        <f t="shared" si="53"/>
        <v>0</v>
      </c>
      <c r="K188" s="71">
        <f>SUM(I188:J188)</f>
        <v>18</v>
      </c>
      <c r="L188" s="104">
        <f>K188</f>
        <v>18</v>
      </c>
    </row>
    <row r="189" spans="1:12" ht="13.5" thickBot="1">
      <c r="A189" s="37" t="s">
        <v>16</v>
      </c>
      <c r="B189" s="74"/>
      <c r="C189" s="39">
        <f>SUM(C185:C188)</f>
        <v>102</v>
      </c>
      <c r="D189" s="40">
        <f aca="true" t="shared" si="54" ref="D189:L189">SUM(D185:D188)</f>
        <v>42</v>
      </c>
      <c r="E189" s="42">
        <f t="shared" si="54"/>
        <v>144</v>
      </c>
      <c r="F189" s="39">
        <f t="shared" si="54"/>
        <v>16</v>
      </c>
      <c r="G189" s="40">
        <f t="shared" si="54"/>
        <v>14</v>
      </c>
      <c r="H189" s="42">
        <f t="shared" si="54"/>
        <v>30</v>
      </c>
      <c r="I189" s="43">
        <f t="shared" si="54"/>
        <v>118</v>
      </c>
      <c r="J189" s="40">
        <f t="shared" si="54"/>
        <v>56</v>
      </c>
      <c r="K189" s="42">
        <f t="shared" si="54"/>
        <v>174</v>
      </c>
      <c r="L189" s="44">
        <f t="shared" si="54"/>
        <v>174</v>
      </c>
    </row>
    <row r="190" spans="1:12" ht="12.75">
      <c r="A190" s="476" t="s">
        <v>49</v>
      </c>
      <c r="B190" s="69" t="s">
        <v>9</v>
      </c>
      <c r="C190" s="21">
        <v>30</v>
      </c>
      <c r="D190" s="22">
        <v>9</v>
      </c>
      <c r="E190" s="24">
        <f>SUM(C190:D190)</f>
        <v>39</v>
      </c>
      <c r="F190" s="21">
        <v>20</v>
      </c>
      <c r="G190" s="22">
        <v>4</v>
      </c>
      <c r="H190" s="24">
        <f>SUM(F190:G190)</f>
        <v>24</v>
      </c>
      <c r="I190" s="25">
        <f aca="true" t="shared" si="55" ref="I190:J193">SUM(C190,F190)</f>
        <v>50</v>
      </c>
      <c r="J190" s="22">
        <f t="shared" si="55"/>
        <v>13</v>
      </c>
      <c r="K190" s="24">
        <f>SUM(I190:J190)</f>
        <v>63</v>
      </c>
      <c r="L190" s="31">
        <f>K190</f>
        <v>63</v>
      </c>
    </row>
    <row r="191" spans="1:12" ht="12.75">
      <c r="A191" s="473"/>
      <c r="B191" s="69" t="s">
        <v>10</v>
      </c>
      <c r="C191" s="28">
        <v>24</v>
      </c>
      <c r="D191" s="29">
        <v>10</v>
      </c>
      <c r="E191" s="23">
        <f>SUM(C191:D191)</f>
        <v>34</v>
      </c>
      <c r="F191" s="28">
        <v>0</v>
      </c>
      <c r="G191" s="29">
        <v>0</v>
      </c>
      <c r="H191" s="23">
        <f>SUM(F191:G191)</f>
        <v>0</v>
      </c>
      <c r="I191" s="30">
        <f t="shared" si="55"/>
        <v>24</v>
      </c>
      <c r="J191" s="29">
        <f t="shared" si="55"/>
        <v>10</v>
      </c>
      <c r="K191" s="23">
        <f>SUM(I191:J191)</f>
        <v>34</v>
      </c>
      <c r="L191" s="31">
        <f>K191</f>
        <v>34</v>
      </c>
    </row>
    <row r="192" spans="1:12" ht="12.75">
      <c r="A192" s="473"/>
      <c r="B192" s="69" t="s">
        <v>11</v>
      </c>
      <c r="C192" s="28">
        <v>18</v>
      </c>
      <c r="D192" s="29">
        <v>5</v>
      </c>
      <c r="E192" s="23">
        <f>SUM(C192:D192)</f>
        <v>23</v>
      </c>
      <c r="F192" s="28">
        <v>0</v>
      </c>
      <c r="G192" s="29">
        <v>0</v>
      </c>
      <c r="H192" s="23">
        <f>SUM(F192:G192)</f>
        <v>0</v>
      </c>
      <c r="I192" s="30">
        <f t="shared" si="55"/>
        <v>18</v>
      </c>
      <c r="J192" s="29">
        <f t="shared" si="55"/>
        <v>5</v>
      </c>
      <c r="K192" s="23">
        <f>SUM(I192:J192)</f>
        <v>23</v>
      </c>
      <c r="L192" s="31">
        <f>K192</f>
        <v>23</v>
      </c>
    </row>
    <row r="193" spans="1:12" s="4" customFormat="1" ht="12.75">
      <c r="A193" s="474"/>
      <c r="B193" s="70" t="s">
        <v>12</v>
      </c>
      <c r="C193" s="34">
        <v>26</v>
      </c>
      <c r="D193" s="35">
        <v>0</v>
      </c>
      <c r="E193" s="71">
        <f>SUM(C193:D193)</f>
        <v>26</v>
      </c>
      <c r="F193" s="34">
        <v>0</v>
      </c>
      <c r="G193" s="35">
        <v>0</v>
      </c>
      <c r="H193" s="71">
        <f>SUM(F193:G193)</f>
        <v>0</v>
      </c>
      <c r="I193" s="30">
        <f t="shared" si="55"/>
        <v>26</v>
      </c>
      <c r="J193" s="35">
        <f t="shared" si="55"/>
        <v>0</v>
      </c>
      <c r="K193" s="71">
        <f>SUM(I193:J193)</f>
        <v>26</v>
      </c>
      <c r="L193" s="104">
        <f>K193</f>
        <v>26</v>
      </c>
    </row>
    <row r="194" spans="1:12" ht="13.5" thickBot="1">
      <c r="A194" s="37" t="s">
        <v>16</v>
      </c>
      <c r="B194" s="74"/>
      <c r="C194" s="39">
        <f>SUM(C190:C193)</f>
        <v>98</v>
      </c>
      <c r="D194" s="40">
        <f aca="true" t="shared" si="56" ref="D194:L194">SUM(D190:D193)</f>
        <v>24</v>
      </c>
      <c r="E194" s="42">
        <f t="shared" si="56"/>
        <v>122</v>
      </c>
      <c r="F194" s="39">
        <f t="shared" si="56"/>
        <v>20</v>
      </c>
      <c r="G194" s="40">
        <f t="shared" si="56"/>
        <v>4</v>
      </c>
      <c r="H194" s="42">
        <f t="shared" si="56"/>
        <v>24</v>
      </c>
      <c r="I194" s="43">
        <f t="shared" si="56"/>
        <v>118</v>
      </c>
      <c r="J194" s="40">
        <f t="shared" si="56"/>
        <v>28</v>
      </c>
      <c r="K194" s="42">
        <f t="shared" si="56"/>
        <v>146</v>
      </c>
      <c r="L194" s="44">
        <f t="shared" si="56"/>
        <v>146</v>
      </c>
    </row>
    <row r="195" spans="1:12" ht="12.75">
      <c r="A195" s="476" t="s">
        <v>78</v>
      </c>
      <c r="B195" s="69" t="s">
        <v>9</v>
      </c>
      <c r="C195" s="21">
        <v>0</v>
      </c>
      <c r="D195" s="22">
        <v>5</v>
      </c>
      <c r="E195" s="24">
        <f>SUM(C195:D195)</f>
        <v>5</v>
      </c>
      <c r="F195" s="21">
        <v>0</v>
      </c>
      <c r="G195" s="22">
        <v>0</v>
      </c>
      <c r="H195" s="24">
        <f>SUM(F195:G195)</f>
        <v>0</v>
      </c>
      <c r="I195" s="25">
        <f aca="true" t="shared" si="57" ref="I195:J198">SUM(C195,F195)</f>
        <v>0</v>
      </c>
      <c r="J195" s="22">
        <f t="shared" si="57"/>
        <v>5</v>
      </c>
      <c r="K195" s="24">
        <f>SUM(I195:J195)</f>
        <v>5</v>
      </c>
      <c r="L195" s="31">
        <f>K195</f>
        <v>5</v>
      </c>
    </row>
    <row r="196" spans="1:12" ht="12.75">
      <c r="A196" s="473"/>
      <c r="B196" s="69" t="s">
        <v>10</v>
      </c>
      <c r="C196" s="28">
        <v>32</v>
      </c>
      <c r="D196" s="29">
        <v>5</v>
      </c>
      <c r="E196" s="23">
        <f>SUM(C196:D196)</f>
        <v>37</v>
      </c>
      <c r="F196" s="28">
        <v>0</v>
      </c>
      <c r="G196" s="29">
        <v>0</v>
      </c>
      <c r="H196" s="23">
        <f>SUM(F196:G196)</f>
        <v>0</v>
      </c>
      <c r="I196" s="30">
        <f t="shared" si="57"/>
        <v>32</v>
      </c>
      <c r="J196" s="29">
        <f t="shared" si="57"/>
        <v>5</v>
      </c>
      <c r="K196" s="23">
        <f>SUM(I196:J196)</f>
        <v>37</v>
      </c>
      <c r="L196" s="31">
        <f>K196</f>
        <v>37</v>
      </c>
    </row>
    <row r="197" spans="1:12" ht="12.75">
      <c r="A197" s="473"/>
      <c r="B197" s="69" t="s">
        <v>11</v>
      </c>
      <c r="C197" s="28">
        <v>31</v>
      </c>
      <c r="D197" s="29">
        <v>0</v>
      </c>
      <c r="E197" s="23">
        <f>SUM(C197:D197)</f>
        <v>31</v>
      </c>
      <c r="F197" s="28">
        <v>0</v>
      </c>
      <c r="G197" s="29">
        <v>0</v>
      </c>
      <c r="H197" s="23">
        <f>SUM(F197:G197)</f>
        <v>0</v>
      </c>
      <c r="I197" s="30">
        <f t="shared" si="57"/>
        <v>31</v>
      </c>
      <c r="J197" s="29">
        <f t="shared" si="57"/>
        <v>0</v>
      </c>
      <c r="K197" s="23">
        <f>SUM(I197:J197)</f>
        <v>31</v>
      </c>
      <c r="L197" s="31">
        <f>K197</f>
        <v>31</v>
      </c>
    </row>
    <row r="198" spans="1:12" s="4" customFormat="1" ht="12.75">
      <c r="A198" s="474"/>
      <c r="B198" s="70" t="s">
        <v>12</v>
      </c>
      <c r="C198" s="34">
        <v>0</v>
      </c>
      <c r="D198" s="35">
        <v>0</v>
      </c>
      <c r="E198" s="71">
        <f>SUM(C198:D198)</f>
        <v>0</v>
      </c>
      <c r="F198" s="34">
        <v>0</v>
      </c>
      <c r="G198" s="35">
        <v>0</v>
      </c>
      <c r="H198" s="71">
        <f>SUM(F198:G198)</f>
        <v>0</v>
      </c>
      <c r="I198" s="30">
        <f t="shared" si="57"/>
        <v>0</v>
      </c>
      <c r="J198" s="35">
        <f t="shared" si="57"/>
        <v>0</v>
      </c>
      <c r="K198" s="71">
        <f>SUM(I198:J198)</f>
        <v>0</v>
      </c>
      <c r="L198" s="104">
        <f>K198</f>
        <v>0</v>
      </c>
    </row>
    <row r="199" spans="1:12" ht="13.5" thickBot="1">
      <c r="A199" s="37" t="s">
        <v>16</v>
      </c>
      <c r="B199" s="74"/>
      <c r="C199" s="39">
        <f>SUM(C195:C198)</f>
        <v>63</v>
      </c>
      <c r="D199" s="40">
        <f aca="true" t="shared" si="58" ref="D199:L199">SUM(D195:D198)</f>
        <v>10</v>
      </c>
      <c r="E199" s="42">
        <f t="shared" si="58"/>
        <v>73</v>
      </c>
      <c r="F199" s="39">
        <f t="shared" si="58"/>
        <v>0</v>
      </c>
      <c r="G199" s="40">
        <f t="shared" si="58"/>
        <v>0</v>
      </c>
      <c r="H199" s="42">
        <f t="shared" si="58"/>
        <v>0</v>
      </c>
      <c r="I199" s="43">
        <f>SUM(C199,F199)</f>
        <v>63</v>
      </c>
      <c r="J199" s="40">
        <f t="shared" si="58"/>
        <v>10</v>
      </c>
      <c r="K199" s="42">
        <f t="shared" si="58"/>
        <v>73</v>
      </c>
      <c r="L199" s="44">
        <f t="shared" si="58"/>
        <v>73</v>
      </c>
    </row>
    <row r="200" spans="1:12" ht="13.5" thickBot="1">
      <c r="A200" s="466" t="s">
        <v>17</v>
      </c>
      <c r="B200" s="461"/>
      <c r="C200" s="109">
        <f aca="true" t="shared" si="59" ref="C200:L200">SUM(C146,C151,C156,C161,C166,C171,C176,C180,C184,C189,C194,C199)</f>
        <v>1090</v>
      </c>
      <c r="D200" s="109">
        <f t="shared" si="59"/>
        <v>327</v>
      </c>
      <c r="E200" s="109">
        <f t="shared" si="59"/>
        <v>1417</v>
      </c>
      <c r="F200" s="109">
        <f t="shared" si="59"/>
        <v>191</v>
      </c>
      <c r="G200" s="109">
        <f t="shared" si="59"/>
        <v>77</v>
      </c>
      <c r="H200" s="109">
        <f t="shared" si="59"/>
        <v>268</v>
      </c>
      <c r="I200" s="123">
        <f t="shared" si="59"/>
        <v>1281</v>
      </c>
      <c r="J200" s="109">
        <f t="shared" si="59"/>
        <v>404</v>
      </c>
      <c r="K200" s="109">
        <f t="shared" si="59"/>
        <v>1685</v>
      </c>
      <c r="L200" s="109">
        <f t="shared" si="59"/>
        <v>1685</v>
      </c>
    </row>
    <row r="201" spans="9:16" ht="12.75">
      <c r="I201" s="467" t="s">
        <v>18</v>
      </c>
      <c r="J201" s="468"/>
      <c r="K201" s="468"/>
      <c r="L201" s="20">
        <v>403</v>
      </c>
      <c r="N201" s="124"/>
      <c r="O201" s="124"/>
      <c r="P201" s="124"/>
    </row>
    <row r="202" spans="9:16" ht="13.5" thickBot="1">
      <c r="I202" s="469" t="s">
        <v>19</v>
      </c>
      <c r="J202" s="470"/>
      <c r="K202" s="470"/>
      <c r="L202" s="66">
        <v>883</v>
      </c>
      <c r="N202" s="124"/>
      <c r="O202" s="124"/>
      <c r="P202" s="124"/>
    </row>
    <row r="203" spans="9:14" ht="15.75" thickBot="1">
      <c r="I203" s="471" t="s">
        <v>16</v>
      </c>
      <c r="J203" s="472"/>
      <c r="K203" s="472"/>
      <c r="L203" s="76">
        <f>SUM(L200:L202)</f>
        <v>2971</v>
      </c>
      <c r="N203" s="4"/>
    </row>
    <row r="204" ht="13.5" thickBot="1">
      <c r="I204" s="67"/>
    </row>
    <row r="205" spans="1:13" ht="15.75" thickBot="1">
      <c r="A205" s="493" t="s">
        <v>25</v>
      </c>
      <c r="B205" s="493"/>
      <c r="C205" s="493"/>
      <c r="D205" s="493"/>
      <c r="E205" s="493"/>
      <c r="F205" s="493"/>
      <c r="G205" s="493"/>
      <c r="H205" s="493"/>
      <c r="I205" s="493"/>
      <c r="J205" s="493"/>
      <c r="K205" s="493"/>
      <c r="L205" s="493"/>
      <c r="M205" s="7"/>
    </row>
    <row r="206" spans="1:12" ht="13.5" thickBot="1">
      <c r="A206" s="459" t="s">
        <v>3</v>
      </c>
      <c r="B206" s="459" t="s">
        <v>4</v>
      </c>
      <c r="C206" s="462" t="s">
        <v>5</v>
      </c>
      <c r="D206" s="462"/>
      <c r="E206" s="462"/>
      <c r="F206" s="462" t="s">
        <v>6</v>
      </c>
      <c r="G206" s="462"/>
      <c r="H206" s="462"/>
      <c r="I206" s="462" t="s">
        <v>7</v>
      </c>
      <c r="J206" s="462"/>
      <c r="K206" s="462"/>
      <c r="L206" s="459" t="s">
        <v>8</v>
      </c>
    </row>
    <row r="207" spans="1:12" ht="13.5" thickBot="1">
      <c r="A207" s="460"/>
      <c r="B207" s="459"/>
      <c r="C207" s="17" t="s">
        <v>13</v>
      </c>
      <c r="D207" s="17" t="s">
        <v>15</v>
      </c>
      <c r="E207" s="18" t="s">
        <v>14</v>
      </c>
      <c r="F207" s="17" t="s">
        <v>13</v>
      </c>
      <c r="G207" s="17" t="s">
        <v>15</v>
      </c>
      <c r="H207" s="18" t="s">
        <v>14</v>
      </c>
      <c r="I207" s="19" t="s">
        <v>13</v>
      </c>
      <c r="J207" s="17" t="s">
        <v>15</v>
      </c>
      <c r="K207" s="18" t="s">
        <v>14</v>
      </c>
      <c r="L207" s="459"/>
    </row>
    <row r="208" spans="1:12" ht="12.75">
      <c r="A208" s="473" t="s">
        <v>56</v>
      </c>
      <c r="B208" s="68" t="s">
        <v>9</v>
      </c>
      <c r="C208" s="107">
        <v>30</v>
      </c>
      <c r="D208" s="48">
        <v>15</v>
      </c>
      <c r="E208" s="49">
        <f aca="true" t="shared" si="60" ref="E208:E222">SUM(C208:D208)</f>
        <v>45</v>
      </c>
      <c r="F208" s="47">
        <v>18</v>
      </c>
      <c r="G208" s="48">
        <v>15</v>
      </c>
      <c r="H208" s="125">
        <f aca="true" t="shared" si="61" ref="H208:H222">SUM(F208:G208)</f>
        <v>33</v>
      </c>
      <c r="I208" s="100">
        <f aca="true" t="shared" si="62" ref="I208:J221">SUM(C208+F208)</f>
        <v>48</v>
      </c>
      <c r="J208" s="107">
        <f t="shared" si="62"/>
        <v>30</v>
      </c>
      <c r="K208" s="49">
        <f aca="true" t="shared" si="63" ref="K208:K222">SUM(I208:J208)</f>
        <v>78</v>
      </c>
      <c r="L208" s="50">
        <f aca="true" t="shared" si="64" ref="L208:L222">K208</f>
        <v>78</v>
      </c>
    </row>
    <row r="209" spans="1:12" ht="12.75">
      <c r="A209" s="473"/>
      <c r="B209" s="69" t="s">
        <v>10</v>
      </c>
      <c r="C209" s="28">
        <v>27</v>
      </c>
      <c r="D209" s="29">
        <v>15</v>
      </c>
      <c r="E209" s="23">
        <f t="shared" si="60"/>
        <v>42</v>
      </c>
      <c r="F209" s="51">
        <v>3</v>
      </c>
      <c r="G209" s="29">
        <v>3</v>
      </c>
      <c r="H209" s="126">
        <f t="shared" si="61"/>
        <v>6</v>
      </c>
      <c r="I209" s="30">
        <f t="shared" si="62"/>
        <v>30</v>
      </c>
      <c r="J209" s="29">
        <f t="shared" si="62"/>
        <v>18</v>
      </c>
      <c r="K209" s="23">
        <f t="shared" si="63"/>
        <v>48</v>
      </c>
      <c r="L209" s="52">
        <f t="shared" si="64"/>
        <v>48</v>
      </c>
    </row>
    <row r="210" spans="1:12" ht="12.75">
      <c r="A210" s="473"/>
      <c r="B210" s="69" t="s">
        <v>11</v>
      </c>
      <c r="C210" s="28">
        <v>30</v>
      </c>
      <c r="D210" s="29">
        <v>22</v>
      </c>
      <c r="E210" s="23">
        <f t="shared" si="60"/>
        <v>52</v>
      </c>
      <c r="F210" s="51">
        <v>0</v>
      </c>
      <c r="G210" s="29">
        <v>4</v>
      </c>
      <c r="H210" s="126">
        <f t="shared" si="61"/>
        <v>4</v>
      </c>
      <c r="I210" s="30">
        <f t="shared" si="62"/>
        <v>30</v>
      </c>
      <c r="J210" s="29">
        <f t="shared" si="62"/>
        <v>26</v>
      </c>
      <c r="K210" s="23">
        <f t="shared" si="63"/>
        <v>56</v>
      </c>
      <c r="L210" s="52">
        <f t="shared" si="64"/>
        <v>56</v>
      </c>
    </row>
    <row r="211" spans="1:12" s="4" customFormat="1" ht="12.75">
      <c r="A211" s="474"/>
      <c r="B211" s="70" t="s">
        <v>12</v>
      </c>
      <c r="C211" s="120">
        <v>25</v>
      </c>
      <c r="D211" s="58">
        <v>0</v>
      </c>
      <c r="E211" s="71">
        <f t="shared" si="60"/>
        <v>25</v>
      </c>
      <c r="F211" s="57">
        <v>0</v>
      </c>
      <c r="G211" s="58">
        <v>0</v>
      </c>
      <c r="H211" s="99">
        <f t="shared" si="61"/>
        <v>0</v>
      </c>
      <c r="I211" s="30">
        <f t="shared" si="62"/>
        <v>25</v>
      </c>
      <c r="J211" s="35">
        <f t="shared" si="62"/>
        <v>0</v>
      </c>
      <c r="K211" s="71">
        <f t="shared" si="63"/>
        <v>25</v>
      </c>
      <c r="L211" s="72">
        <f t="shared" si="64"/>
        <v>25</v>
      </c>
    </row>
    <row r="212" spans="1:12" ht="13.5" thickBot="1">
      <c r="A212" s="37" t="s">
        <v>16</v>
      </c>
      <c r="B212" s="74"/>
      <c r="C212" s="39">
        <f>SUM(C208:C211)</f>
        <v>112</v>
      </c>
      <c r="D212" s="40">
        <f>SUM(D208:D211)</f>
        <v>52</v>
      </c>
      <c r="E212" s="42">
        <f t="shared" si="60"/>
        <v>164</v>
      </c>
      <c r="F212" s="59">
        <f>SUM(F208:F211)</f>
        <v>21</v>
      </c>
      <c r="G212" s="40">
        <f>SUM(G208:G211)</f>
        <v>22</v>
      </c>
      <c r="H212" s="60">
        <f t="shared" si="61"/>
        <v>43</v>
      </c>
      <c r="I212" s="43">
        <f t="shared" si="62"/>
        <v>133</v>
      </c>
      <c r="J212" s="40">
        <f t="shared" si="62"/>
        <v>74</v>
      </c>
      <c r="K212" s="42">
        <f t="shared" si="63"/>
        <v>207</v>
      </c>
      <c r="L212" s="61">
        <f t="shared" si="64"/>
        <v>207</v>
      </c>
    </row>
    <row r="213" spans="1:12" ht="12.75">
      <c r="A213" s="475" t="s">
        <v>57</v>
      </c>
      <c r="B213" s="69" t="s">
        <v>9</v>
      </c>
      <c r="C213" s="107">
        <v>30</v>
      </c>
      <c r="D213" s="48">
        <v>21</v>
      </c>
      <c r="E213" s="49">
        <f t="shared" si="60"/>
        <v>51</v>
      </c>
      <c r="F213" s="47">
        <v>16</v>
      </c>
      <c r="G213" s="48">
        <v>13</v>
      </c>
      <c r="H213" s="125">
        <f t="shared" si="61"/>
        <v>29</v>
      </c>
      <c r="I213" s="100">
        <f t="shared" si="62"/>
        <v>46</v>
      </c>
      <c r="J213" s="48">
        <f t="shared" si="62"/>
        <v>34</v>
      </c>
      <c r="K213" s="49">
        <f t="shared" si="63"/>
        <v>80</v>
      </c>
      <c r="L213" s="50">
        <f t="shared" si="64"/>
        <v>80</v>
      </c>
    </row>
    <row r="214" spans="1:12" ht="12.75">
      <c r="A214" s="473"/>
      <c r="B214" s="69" t="s">
        <v>10</v>
      </c>
      <c r="C214" s="28">
        <v>26</v>
      </c>
      <c r="D214" s="29">
        <v>18</v>
      </c>
      <c r="E214" s="23">
        <f t="shared" si="60"/>
        <v>44</v>
      </c>
      <c r="F214" s="51">
        <v>4</v>
      </c>
      <c r="G214" s="29">
        <v>2</v>
      </c>
      <c r="H214" s="126">
        <f t="shared" si="61"/>
        <v>6</v>
      </c>
      <c r="I214" s="30">
        <f t="shared" si="62"/>
        <v>30</v>
      </c>
      <c r="J214" s="29">
        <f t="shared" si="62"/>
        <v>20</v>
      </c>
      <c r="K214" s="23">
        <f t="shared" si="63"/>
        <v>50</v>
      </c>
      <c r="L214" s="52">
        <f t="shared" si="64"/>
        <v>50</v>
      </c>
    </row>
    <row r="215" spans="1:12" ht="12.75">
      <c r="A215" s="473"/>
      <c r="B215" s="69" t="s">
        <v>11</v>
      </c>
      <c r="C215" s="28">
        <v>21</v>
      </c>
      <c r="D215" s="29">
        <v>33</v>
      </c>
      <c r="E215" s="23">
        <f t="shared" si="60"/>
        <v>54</v>
      </c>
      <c r="F215" s="51">
        <v>0</v>
      </c>
      <c r="G215" s="29">
        <v>3</v>
      </c>
      <c r="H215" s="126">
        <f t="shared" si="61"/>
        <v>3</v>
      </c>
      <c r="I215" s="30">
        <f t="shared" si="62"/>
        <v>21</v>
      </c>
      <c r="J215" s="29">
        <f t="shared" si="62"/>
        <v>36</v>
      </c>
      <c r="K215" s="23">
        <f t="shared" si="63"/>
        <v>57</v>
      </c>
      <c r="L215" s="52">
        <f t="shared" si="64"/>
        <v>57</v>
      </c>
    </row>
    <row r="216" spans="1:12" s="136" customFormat="1" ht="12.75">
      <c r="A216" s="474"/>
      <c r="B216" s="127" t="s">
        <v>12</v>
      </c>
      <c r="C216" s="128">
        <v>15</v>
      </c>
      <c r="D216" s="129">
        <v>0</v>
      </c>
      <c r="E216" s="130">
        <f t="shared" si="60"/>
        <v>15</v>
      </c>
      <c r="F216" s="131">
        <v>0</v>
      </c>
      <c r="G216" s="129">
        <v>0</v>
      </c>
      <c r="H216" s="132">
        <f t="shared" si="61"/>
        <v>0</v>
      </c>
      <c r="I216" s="133">
        <f t="shared" si="62"/>
        <v>15</v>
      </c>
      <c r="J216" s="134">
        <f t="shared" si="62"/>
        <v>0</v>
      </c>
      <c r="K216" s="130">
        <f t="shared" si="63"/>
        <v>15</v>
      </c>
      <c r="L216" s="135">
        <f t="shared" si="64"/>
        <v>15</v>
      </c>
    </row>
    <row r="217" spans="1:12" ht="13.5" thickBot="1">
      <c r="A217" s="37" t="s">
        <v>16</v>
      </c>
      <c r="B217" s="74"/>
      <c r="C217" s="39">
        <f>SUM(C213:C216)</f>
        <v>92</v>
      </c>
      <c r="D217" s="40">
        <f>SUM(D213:D216)</f>
        <v>72</v>
      </c>
      <c r="E217" s="42">
        <f t="shared" si="60"/>
        <v>164</v>
      </c>
      <c r="F217" s="59">
        <f>SUM(F213:F216)</f>
        <v>20</v>
      </c>
      <c r="G217" s="40">
        <f>SUM(G213:G216)</f>
        <v>18</v>
      </c>
      <c r="H217" s="42">
        <f t="shared" si="61"/>
        <v>38</v>
      </c>
      <c r="I217" s="43">
        <f t="shared" si="62"/>
        <v>112</v>
      </c>
      <c r="J217" s="40">
        <f t="shared" si="62"/>
        <v>90</v>
      </c>
      <c r="K217" s="42">
        <f t="shared" si="63"/>
        <v>202</v>
      </c>
      <c r="L217" s="61">
        <f t="shared" si="64"/>
        <v>202</v>
      </c>
    </row>
    <row r="218" spans="1:12" ht="12.75">
      <c r="A218" s="496" t="s">
        <v>58</v>
      </c>
      <c r="B218" s="69" t="s">
        <v>9</v>
      </c>
      <c r="C218" s="107">
        <v>31</v>
      </c>
      <c r="D218" s="48">
        <v>22</v>
      </c>
      <c r="E218" s="49">
        <f t="shared" si="60"/>
        <v>53</v>
      </c>
      <c r="F218" s="47">
        <v>15</v>
      </c>
      <c r="G218" s="48">
        <v>14</v>
      </c>
      <c r="H218" s="49">
        <f>SUM(F218:G218)</f>
        <v>29</v>
      </c>
      <c r="I218" s="100">
        <f>SUM(C218+F218)</f>
        <v>46</v>
      </c>
      <c r="J218" s="48">
        <f>SUM(D218+G218)</f>
        <v>36</v>
      </c>
      <c r="K218" s="49">
        <f t="shared" si="63"/>
        <v>82</v>
      </c>
      <c r="L218" s="84">
        <f t="shared" si="64"/>
        <v>82</v>
      </c>
    </row>
    <row r="219" spans="1:12" ht="12.75">
      <c r="A219" s="464"/>
      <c r="B219" s="69" t="s">
        <v>10</v>
      </c>
      <c r="C219" s="28">
        <v>23</v>
      </c>
      <c r="D219" s="29">
        <v>24</v>
      </c>
      <c r="E219" s="23">
        <f t="shared" si="60"/>
        <v>47</v>
      </c>
      <c r="F219" s="51">
        <v>8</v>
      </c>
      <c r="G219" s="29">
        <v>2</v>
      </c>
      <c r="H219" s="23">
        <f t="shared" si="61"/>
        <v>10</v>
      </c>
      <c r="I219" s="30">
        <f t="shared" si="62"/>
        <v>31</v>
      </c>
      <c r="J219" s="29">
        <f t="shared" si="62"/>
        <v>26</v>
      </c>
      <c r="K219" s="23">
        <f t="shared" si="63"/>
        <v>57</v>
      </c>
      <c r="L219" s="31">
        <f t="shared" si="64"/>
        <v>57</v>
      </c>
    </row>
    <row r="220" spans="1:12" ht="12.75">
      <c r="A220" s="464"/>
      <c r="B220" s="69" t="s">
        <v>11</v>
      </c>
      <c r="C220" s="28">
        <v>21</v>
      </c>
      <c r="D220" s="29">
        <v>19</v>
      </c>
      <c r="E220" s="23">
        <f t="shared" si="60"/>
        <v>40</v>
      </c>
      <c r="F220" s="51">
        <v>0</v>
      </c>
      <c r="G220" s="29">
        <v>1</v>
      </c>
      <c r="H220" s="23">
        <f t="shared" si="61"/>
        <v>1</v>
      </c>
      <c r="I220" s="30">
        <f t="shared" si="62"/>
        <v>21</v>
      </c>
      <c r="J220" s="29">
        <f t="shared" si="62"/>
        <v>20</v>
      </c>
      <c r="K220" s="23">
        <f t="shared" si="63"/>
        <v>41</v>
      </c>
      <c r="L220" s="31">
        <f t="shared" si="64"/>
        <v>41</v>
      </c>
    </row>
    <row r="221" spans="1:12" s="4" customFormat="1" ht="12.75">
      <c r="A221" s="465"/>
      <c r="B221" s="70" t="s">
        <v>12</v>
      </c>
      <c r="C221" s="120">
        <v>17</v>
      </c>
      <c r="D221" s="58">
        <v>0</v>
      </c>
      <c r="E221" s="71">
        <f t="shared" si="60"/>
        <v>17</v>
      </c>
      <c r="F221" s="57">
        <v>0</v>
      </c>
      <c r="G221" s="58">
        <v>0</v>
      </c>
      <c r="H221" s="71">
        <f t="shared" si="61"/>
        <v>0</v>
      </c>
      <c r="I221" s="30">
        <f t="shared" si="62"/>
        <v>17</v>
      </c>
      <c r="J221" s="35">
        <f t="shared" si="62"/>
        <v>0</v>
      </c>
      <c r="K221" s="71">
        <f t="shared" si="63"/>
        <v>17</v>
      </c>
      <c r="L221" s="104">
        <f t="shared" si="64"/>
        <v>17</v>
      </c>
    </row>
    <row r="222" spans="1:12" ht="13.5" thickBot="1">
      <c r="A222" s="37" t="s">
        <v>16</v>
      </c>
      <c r="B222" s="74"/>
      <c r="C222" s="39">
        <f>SUM(C218:C221)</f>
        <v>92</v>
      </c>
      <c r="D222" s="40">
        <f>SUM(D218:D221)</f>
        <v>65</v>
      </c>
      <c r="E222" s="23">
        <f t="shared" si="60"/>
        <v>157</v>
      </c>
      <c r="F222" s="39">
        <f>SUM(F218:F221)</f>
        <v>23</v>
      </c>
      <c r="G222" s="40">
        <f>SUM(G218:G221)</f>
        <v>17</v>
      </c>
      <c r="H222" s="23">
        <f t="shared" si="61"/>
        <v>40</v>
      </c>
      <c r="I222" s="43">
        <f>SUM(I218:I221)</f>
        <v>115</v>
      </c>
      <c r="J222" s="40">
        <f>SUM(J218:J221)</f>
        <v>82</v>
      </c>
      <c r="K222" s="23">
        <f t="shared" si="63"/>
        <v>197</v>
      </c>
      <c r="L222" s="31">
        <f t="shared" si="64"/>
        <v>197</v>
      </c>
    </row>
    <row r="223" spans="1:12" ht="13.5" thickBot="1">
      <c r="A223" s="466" t="s">
        <v>17</v>
      </c>
      <c r="B223" s="461"/>
      <c r="C223" s="62">
        <f>SUM(C222,C217,C212)</f>
        <v>296</v>
      </c>
      <c r="D223" s="63">
        <f aca="true" t="shared" si="65" ref="D223:J223">SUM(D222,D217,D212)</f>
        <v>189</v>
      </c>
      <c r="E223" s="64">
        <f t="shared" si="65"/>
        <v>485</v>
      </c>
      <c r="F223" s="62">
        <f t="shared" si="65"/>
        <v>64</v>
      </c>
      <c r="G223" s="63">
        <f t="shared" si="65"/>
        <v>57</v>
      </c>
      <c r="H223" s="64">
        <f t="shared" si="65"/>
        <v>121</v>
      </c>
      <c r="I223" s="65">
        <f t="shared" si="65"/>
        <v>360</v>
      </c>
      <c r="J223" s="63">
        <f t="shared" si="65"/>
        <v>246</v>
      </c>
      <c r="K223" s="64">
        <f>SUM(I223+J223)</f>
        <v>606</v>
      </c>
      <c r="L223" s="14">
        <f>SUM(L212+L217+L222)</f>
        <v>606</v>
      </c>
    </row>
    <row r="224" spans="9:12" ht="12.75">
      <c r="I224" s="467" t="s">
        <v>18</v>
      </c>
      <c r="J224" s="468"/>
      <c r="K224" s="468"/>
      <c r="L224" s="20">
        <v>42</v>
      </c>
    </row>
    <row r="225" spans="9:12" ht="13.5" thickBot="1">
      <c r="I225" s="469" t="s">
        <v>19</v>
      </c>
      <c r="J225" s="470"/>
      <c r="K225" s="470"/>
      <c r="L225" s="66">
        <v>66</v>
      </c>
    </row>
    <row r="226" spans="9:12" ht="15.75" thickBot="1">
      <c r="I226" s="471" t="s">
        <v>16</v>
      </c>
      <c r="J226" s="472"/>
      <c r="K226" s="472"/>
      <c r="L226" s="76">
        <f>SUM(L223:L225)</f>
        <v>714</v>
      </c>
    </row>
    <row r="227" spans="1:12" s="4" customFormat="1" ht="15.75" thickBot="1">
      <c r="A227" s="77"/>
      <c r="B227" s="78"/>
      <c r="C227" s="78"/>
      <c r="D227" s="78"/>
      <c r="E227" s="78"/>
      <c r="F227" s="78"/>
      <c r="G227" s="78"/>
      <c r="H227" s="78"/>
      <c r="I227" s="79"/>
      <c r="J227" s="79"/>
      <c r="K227" s="79"/>
      <c r="L227" s="80"/>
    </row>
    <row r="228" spans="1:12" ht="15.75" thickBot="1">
      <c r="A228" s="493" t="s">
        <v>26</v>
      </c>
      <c r="B228" s="493"/>
      <c r="C228" s="493"/>
      <c r="D228" s="493"/>
      <c r="E228" s="493"/>
      <c r="F228" s="493"/>
      <c r="G228" s="493"/>
      <c r="H228" s="493"/>
      <c r="I228" s="493"/>
      <c r="J228" s="493"/>
      <c r="K228" s="493"/>
      <c r="L228" s="493"/>
    </row>
    <row r="229" spans="1:12" ht="13.5" thickBot="1">
      <c r="A229" s="459" t="s">
        <v>3</v>
      </c>
      <c r="B229" s="459" t="s">
        <v>4</v>
      </c>
      <c r="C229" s="462" t="s">
        <v>5</v>
      </c>
      <c r="D229" s="462"/>
      <c r="E229" s="462"/>
      <c r="F229" s="462" t="s">
        <v>6</v>
      </c>
      <c r="G229" s="462"/>
      <c r="H229" s="462"/>
      <c r="I229" s="462" t="s">
        <v>7</v>
      </c>
      <c r="J229" s="462"/>
      <c r="K229" s="462"/>
      <c r="L229" s="459" t="s">
        <v>8</v>
      </c>
    </row>
    <row r="230" spans="1:12" ht="13.5" thickBot="1">
      <c r="A230" s="460"/>
      <c r="B230" s="459"/>
      <c r="C230" s="17" t="s">
        <v>13</v>
      </c>
      <c r="D230" s="17" t="s">
        <v>15</v>
      </c>
      <c r="E230" s="18" t="s">
        <v>14</v>
      </c>
      <c r="F230" s="17" t="s">
        <v>13</v>
      </c>
      <c r="G230" s="17" t="s">
        <v>15</v>
      </c>
      <c r="H230" s="18" t="s">
        <v>14</v>
      </c>
      <c r="I230" s="19" t="s">
        <v>13</v>
      </c>
      <c r="J230" s="17" t="s">
        <v>15</v>
      </c>
      <c r="K230" s="18" t="s">
        <v>14</v>
      </c>
      <c r="L230" s="459"/>
    </row>
    <row r="231" spans="1:12" ht="12.75">
      <c r="A231" s="497" t="s">
        <v>79</v>
      </c>
      <c r="B231" s="68" t="s">
        <v>9</v>
      </c>
      <c r="C231" s="21">
        <v>76</v>
      </c>
      <c r="D231" s="22">
        <v>16</v>
      </c>
      <c r="E231" s="24">
        <f aca="true" t="shared" si="66" ref="E231:E236">SUM(C231:D231)</f>
        <v>92</v>
      </c>
      <c r="F231" s="21">
        <v>263</v>
      </c>
      <c r="G231" s="141">
        <v>60</v>
      </c>
      <c r="H231" s="24">
        <f aca="true" t="shared" si="67" ref="H231:H236">SUM(F231:G231)</f>
        <v>323</v>
      </c>
      <c r="I231" s="25">
        <f aca="true" t="shared" si="68" ref="I231:J236">SUM(C231+F231)</f>
        <v>339</v>
      </c>
      <c r="J231" s="22">
        <f t="shared" si="68"/>
        <v>76</v>
      </c>
      <c r="K231" s="24">
        <f aca="true" t="shared" si="69" ref="K231:K236">SUM(I231:J231)</f>
        <v>415</v>
      </c>
      <c r="L231" s="50">
        <f aca="true" t="shared" si="70" ref="L231:L263">K231</f>
        <v>415</v>
      </c>
    </row>
    <row r="232" spans="1:12" ht="12.75">
      <c r="A232" s="494"/>
      <c r="B232" s="69" t="s">
        <v>10</v>
      </c>
      <c r="C232" s="28">
        <v>128</v>
      </c>
      <c r="D232" s="29">
        <v>208</v>
      </c>
      <c r="E232" s="23">
        <f t="shared" si="66"/>
        <v>336</v>
      </c>
      <c r="F232" s="28">
        <v>0</v>
      </c>
      <c r="G232" s="29">
        <v>49</v>
      </c>
      <c r="H232" s="23">
        <f t="shared" si="67"/>
        <v>49</v>
      </c>
      <c r="I232" s="30">
        <f t="shared" si="68"/>
        <v>128</v>
      </c>
      <c r="J232" s="29">
        <f t="shared" si="68"/>
        <v>257</v>
      </c>
      <c r="K232" s="23">
        <f t="shared" si="69"/>
        <v>385</v>
      </c>
      <c r="L232" s="52">
        <f t="shared" si="70"/>
        <v>385</v>
      </c>
    </row>
    <row r="233" spans="1:12" ht="12.75">
      <c r="A233" s="494"/>
      <c r="B233" s="69" t="s">
        <v>11</v>
      </c>
      <c r="C233" s="28">
        <v>115</v>
      </c>
      <c r="D233" s="29">
        <v>165</v>
      </c>
      <c r="E233" s="23">
        <f t="shared" si="66"/>
        <v>280</v>
      </c>
      <c r="F233" s="28">
        <v>8</v>
      </c>
      <c r="G233" s="29">
        <v>31</v>
      </c>
      <c r="H233" s="23">
        <f t="shared" si="67"/>
        <v>39</v>
      </c>
      <c r="I233" s="30">
        <f t="shared" si="68"/>
        <v>123</v>
      </c>
      <c r="J233" s="29">
        <f t="shared" si="68"/>
        <v>196</v>
      </c>
      <c r="K233" s="23">
        <f t="shared" si="69"/>
        <v>319</v>
      </c>
      <c r="L233" s="52">
        <f t="shared" si="70"/>
        <v>319</v>
      </c>
    </row>
    <row r="234" spans="1:12" s="4" customFormat="1" ht="12.75">
      <c r="A234" s="494"/>
      <c r="B234" s="70" t="s">
        <v>12</v>
      </c>
      <c r="C234" s="34">
        <v>116</v>
      </c>
      <c r="D234" s="35">
        <v>0</v>
      </c>
      <c r="E234" s="71">
        <f t="shared" si="66"/>
        <v>116</v>
      </c>
      <c r="F234" s="34">
        <v>0</v>
      </c>
      <c r="G234" s="35">
        <v>1</v>
      </c>
      <c r="H234" s="71">
        <f t="shared" si="67"/>
        <v>1</v>
      </c>
      <c r="I234" s="30">
        <f t="shared" si="68"/>
        <v>116</v>
      </c>
      <c r="J234" s="35">
        <f t="shared" si="68"/>
        <v>1</v>
      </c>
      <c r="K234" s="71">
        <f t="shared" si="69"/>
        <v>117</v>
      </c>
      <c r="L234" s="72">
        <f t="shared" si="70"/>
        <v>117</v>
      </c>
    </row>
    <row r="235" spans="1:12" s="4" customFormat="1" ht="12.75">
      <c r="A235" s="494"/>
      <c r="B235" s="56" t="s">
        <v>53</v>
      </c>
      <c r="C235" s="34">
        <v>111</v>
      </c>
      <c r="D235" s="35">
        <v>10</v>
      </c>
      <c r="E235" s="71">
        <f t="shared" si="66"/>
        <v>121</v>
      </c>
      <c r="F235" s="34">
        <v>0</v>
      </c>
      <c r="G235" s="35">
        <v>0</v>
      </c>
      <c r="H235" s="71">
        <f t="shared" si="67"/>
        <v>0</v>
      </c>
      <c r="I235" s="30">
        <f t="shared" si="68"/>
        <v>111</v>
      </c>
      <c r="J235" s="35">
        <f t="shared" si="68"/>
        <v>10</v>
      </c>
      <c r="K235" s="71">
        <f t="shared" si="69"/>
        <v>121</v>
      </c>
      <c r="L235" s="72">
        <f t="shared" si="70"/>
        <v>121</v>
      </c>
    </row>
    <row r="236" spans="1:12" ht="12.75">
      <c r="A236" s="495"/>
      <c r="B236" s="27" t="s">
        <v>54</v>
      </c>
      <c r="C236" s="28">
        <v>103</v>
      </c>
      <c r="D236" s="29">
        <v>0</v>
      </c>
      <c r="E236" s="23">
        <f t="shared" si="66"/>
        <v>103</v>
      </c>
      <c r="F236" s="28">
        <v>1</v>
      </c>
      <c r="G236" s="29">
        <v>0</v>
      </c>
      <c r="H236" s="23">
        <f t="shared" si="67"/>
        <v>1</v>
      </c>
      <c r="I236" s="30">
        <f t="shared" si="68"/>
        <v>104</v>
      </c>
      <c r="J236" s="29">
        <f t="shared" si="68"/>
        <v>0</v>
      </c>
      <c r="K236" s="23">
        <f t="shared" si="69"/>
        <v>104</v>
      </c>
      <c r="L236" s="52">
        <f t="shared" si="70"/>
        <v>104</v>
      </c>
    </row>
    <row r="237" spans="1:12" ht="13.5" thickBot="1">
      <c r="A237" s="37" t="s">
        <v>16</v>
      </c>
      <c r="B237" s="74"/>
      <c r="C237" s="137">
        <f>SUM(C231:C236)</f>
        <v>649</v>
      </c>
      <c r="D237" s="138">
        <f aca="true" t="shared" si="71" ref="D237:K237">SUM(D231:D236)</f>
        <v>399</v>
      </c>
      <c r="E237" s="66">
        <f t="shared" si="71"/>
        <v>1048</v>
      </c>
      <c r="F237" s="137">
        <f t="shared" si="71"/>
        <v>272</v>
      </c>
      <c r="G237" s="138">
        <f t="shared" si="71"/>
        <v>141</v>
      </c>
      <c r="H237" s="66">
        <f t="shared" si="71"/>
        <v>413</v>
      </c>
      <c r="I237" s="139">
        <f t="shared" si="71"/>
        <v>921</v>
      </c>
      <c r="J237" s="138">
        <f t="shared" si="71"/>
        <v>540</v>
      </c>
      <c r="K237" s="66">
        <f t="shared" si="71"/>
        <v>1461</v>
      </c>
      <c r="L237" s="61">
        <f>SUM(L231:L236)</f>
        <v>1461</v>
      </c>
    </row>
    <row r="238" spans="1:12" ht="15.75" thickBot="1">
      <c r="A238" s="480" t="s">
        <v>90</v>
      </c>
      <c r="B238" s="481"/>
      <c r="C238" s="481"/>
      <c r="D238" s="481"/>
      <c r="E238" s="481"/>
      <c r="F238" s="481"/>
      <c r="G238" s="481"/>
      <c r="H238" s="481"/>
      <c r="I238" s="481"/>
      <c r="J238" s="481"/>
      <c r="K238" s="481"/>
      <c r="L238" s="482"/>
    </row>
    <row r="239" spans="1:12" ht="12.75">
      <c r="A239" s="498" t="s">
        <v>80</v>
      </c>
      <c r="B239" s="69" t="s">
        <v>9</v>
      </c>
      <c r="C239" s="140"/>
      <c r="D239" s="141"/>
      <c r="E239" s="142">
        <f>SUM(C239:D239)</f>
        <v>0</v>
      </c>
      <c r="F239" s="140">
        <v>41</v>
      </c>
      <c r="G239" s="141">
        <v>27</v>
      </c>
      <c r="H239" s="142">
        <f>SUM(F239:G239)</f>
        <v>68</v>
      </c>
      <c r="I239" s="143">
        <f>C239+F239</f>
        <v>41</v>
      </c>
      <c r="J239" s="141">
        <f>D239+G239</f>
        <v>27</v>
      </c>
      <c r="K239" s="142">
        <f>SUM(I239:J239)</f>
        <v>68</v>
      </c>
      <c r="L239" s="144">
        <f t="shared" si="70"/>
        <v>68</v>
      </c>
    </row>
    <row r="240" spans="1:12" ht="12.75">
      <c r="A240" s="473"/>
      <c r="B240" s="69" t="s">
        <v>10</v>
      </c>
      <c r="C240" s="145">
        <v>19</v>
      </c>
      <c r="D240" s="146">
        <v>10</v>
      </c>
      <c r="E240" s="147">
        <f>SUM(C240:D240)</f>
        <v>29</v>
      </c>
      <c r="F240" s="145">
        <v>0</v>
      </c>
      <c r="G240" s="146">
        <v>0</v>
      </c>
      <c r="H240" s="147">
        <f>SUM(F240:G240)</f>
        <v>0</v>
      </c>
      <c r="I240" s="148">
        <f aca="true" t="shared" si="72" ref="I240:J242">SUM(C240+F240)</f>
        <v>19</v>
      </c>
      <c r="J240" s="146">
        <f t="shared" si="72"/>
        <v>10</v>
      </c>
      <c r="K240" s="147">
        <f>SUM(I240:J240)</f>
        <v>29</v>
      </c>
      <c r="L240" s="149">
        <f t="shared" si="70"/>
        <v>29</v>
      </c>
    </row>
    <row r="241" spans="1:12" s="4" customFormat="1" ht="12.75">
      <c r="A241" s="473"/>
      <c r="B241" s="69" t="s">
        <v>11</v>
      </c>
      <c r="C241" s="145">
        <v>7</v>
      </c>
      <c r="D241" s="146">
        <v>2</v>
      </c>
      <c r="E241" s="147">
        <f>SUM(C241:D241)</f>
        <v>9</v>
      </c>
      <c r="F241" s="145">
        <v>0</v>
      </c>
      <c r="G241" s="146">
        <v>0</v>
      </c>
      <c r="H241" s="147">
        <f>SUM(F241:G241)</f>
        <v>0</v>
      </c>
      <c r="I241" s="148">
        <f t="shared" si="72"/>
        <v>7</v>
      </c>
      <c r="J241" s="146">
        <f t="shared" si="72"/>
        <v>2</v>
      </c>
      <c r="K241" s="147">
        <f>SUM(I241:J241)</f>
        <v>9</v>
      </c>
      <c r="L241" s="149">
        <f t="shared" si="70"/>
        <v>9</v>
      </c>
    </row>
    <row r="242" spans="1:12" ht="12.75">
      <c r="A242" s="474"/>
      <c r="B242" s="70" t="s">
        <v>12</v>
      </c>
      <c r="C242" s="150">
        <v>8</v>
      </c>
      <c r="D242" s="151">
        <v>0</v>
      </c>
      <c r="E242" s="147">
        <f>SUM(C242:D242)</f>
        <v>8</v>
      </c>
      <c r="F242" s="150">
        <v>0</v>
      </c>
      <c r="G242" s="151">
        <v>0</v>
      </c>
      <c r="H242" s="147">
        <f>SUM(F242:G242)</f>
        <v>0</v>
      </c>
      <c r="I242" s="148">
        <f t="shared" si="72"/>
        <v>8</v>
      </c>
      <c r="J242" s="151">
        <f t="shared" si="72"/>
        <v>0</v>
      </c>
      <c r="K242" s="152">
        <f>SUM(I242:J242)</f>
        <v>8</v>
      </c>
      <c r="L242" s="153">
        <f t="shared" si="70"/>
        <v>8</v>
      </c>
    </row>
    <row r="243" spans="1:12" s="4" customFormat="1" ht="13.5" thickBot="1">
      <c r="A243" s="37" t="s">
        <v>16</v>
      </c>
      <c r="B243" s="74"/>
      <c r="C243" s="154">
        <f aca="true" t="shared" si="73" ref="C243:K243">SUM(C239:C242)</f>
        <v>34</v>
      </c>
      <c r="D243" s="155">
        <f t="shared" si="73"/>
        <v>12</v>
      </c>
      <c r="E243" s="156">
        <f t="shared" si="73"/>
        <v>46</v>
      </c>
      <c r="F243" s="154">
        <f t="shared" si="73"/>
        <v>41</v>
      </c>
      <c r="G243" s="155">
        <f t="shared" si="73"/>
        <v>27</v>
      </c>
      <c r="H243" s="156">
        <f t="shared" si="73"/>
        <v>68</v>
      </c>
      <c r="I243" s="157">
        <f t="shared" si="73"/>
        <v>75</v>
      </c>
      <c r="J243" s="155">
        <f t="shared" si="73"/>
        <v>39</v>
      </c>
      <c r="K243" s="156">
        <f t="shared" si="73"/>
        <v>114</v>
      </c>
      <c r="L243" s="158">
        <f t="shared" si="70"/>
        <v>114</v>
      </c>
    </row>
    <row r="244" spans="1:12" s="4" customFormat="1" ht="12.75">
      <c r="A244" s="499" t="s">
        <v>83</v>
      </c>
      <c r="B244" s="68" t="s">
        <v>9</v>
      </c>
      <c r="C244" s="140"/>
      <c r="D244" s="141"/>
      <c r="E244" s="142">
        <f>SUM(C244:D244)</f>
        <v>0</v>
      </c>
      <c r="F244" s="140">
        <v>40</v>
      </c>
      <c r="G244" s="141">
        <v>20</v>
      </c>
      <c r="H244" s="142">
        <f>SUM(F244:G244)</f>
        <v>60</v>
      </c>
      <c r="I244" s="143">
        <f aca="true" t="shared" si="74" ref="I244:K263">C244+F244</f>
        <v>40</v>
      </c>
      <c r="J244" s="141">
        <f t="shared" si="74"/>
        <v>20</v>
      </c>
      <c r="K244" s="159">
        <f t="shared" si="74"/>
        <v>60</v>
      </c>
      <c r="L244" s="144">
        <f t="shared" si="70"/>
        <v>60</v>
      </c>
    </row>
    <row r="245" spans="1:12" s="4" customFormat="1" ht="12.75">
      <c r="A245" s="500"/>
      <c r="B245" s="69" t="s">
        <v>10</v>
      </c>
      <c r="C245" s="145">
        <v>31</v>
      </c>
      <c r="D245" s="146">
        <v>6</v>
      </c>
      <c r="E245" s="147">
        <f>SUM(C245:D245)</f>
        <v>37</v>
      </c>
      <c r="F245" s="145">
        <v>0</v>
      </c>
      <c r="G245" s="146">
        <v>0</v>
      </c>
      <c r="H245" s="147">
        <f>SUM(F245:G245)</f>
        <v>0</v>
      </c>
      <c r="I245" s="148">
        <f t="shared" si="74"/>
        <v>31</v>
      </c>
      <c r="J245" s="146">
        <f t="shared" si="74"/>
        <v>6</v>
      </c>
      <c r="K245" s="160">
        <f t="shared" si="74"/>
        <v>37</v>
      </c>
      <c r="L245" s="149">
        <f t="shared" si="70"/>
        <v>37</v>
      </c>
    </row>
    <row r="246" spans="1:12" s="4" customFormat="1" ht="12.75">
      <c r="A246" s="500"/>
      <c r="B246" s="69" t="s">
        <v>11</v>
      </c>
      <c r="C246" s="145">
        <v>13</v>
      </c>
      <c r="D246" s="146">
        <v>0</v>
      </c>
      <c r="E246" s="147">
        <f>SUM(C246:D246)</f>
        <v>13</v>
      </c>
      <c r="F246" s="145">
        <v>0</v>
      </c>
      <c r="G246" s="146">
        <v>0</v>
      </c>
      <c r="H246" s="147">
        <f>SUM(F246:G246)</f>
        <v>0</v>
      </c>
      <c r="I246" s="148">
        <f t="shared" si="74"/>
        <v>13</v>
      </c>
      <c r="J246" s="146">
        <f t="shared" si="74"/>
        <v>0</v>
      </c>
      <c r="K246" s="160">
        <f t="shared" si="74"/>
        <v>13</v>
      </c>
      <c r="L246" s="149">
        <f t="shared" si="70"/>
        <v>13</v>
      </c>
    </row>
    <row r="247" spans="1:12" s="4" customFormat="1" ht="13.5" customHeight="1">
      <c r="A247" s="501"/>
      <c r="B247" s="69" t="s">
        <v>12</v>
      </c>
      <c r="C247" s="145">
        <v>4</v>
      </c>
      <c r="D247" s="146">
        <v>0</v>
      </c>
      <c r="E247" s="147">
        <f>SUM(C247:D247)</f>
        <v>4</v>
      </c>
      <c r="F247" s="145">
        <v>0</v>
      </c>
      <c r="G247" s="146">
        <v>0</v>
      </c>
      <c r="H247" s="147">
        <f>SUM(F247:G247)</f>
        <v>0</v>
      </c>
      <c r="I247" s="148">
        <f t="shared" si="74"/>
        <v>4</v>
      </c>
      <c r="J247" s="146">
        <f t="shared" si="74"/>
        <v>0</v>
      </c>
      <c r="K247" s="160">
        <f t="shared" si="74"/>
        <v>4</v>
      </c>
      <c r="L247" s="149">
        <f t="shared" si="70"/>
        <v>4</v>
      </c>
    </row>
    <row r="248" spans="1:12" s="4" customFormat="1" ht="13.5" thickBot="1">
      <c r="A248" s="37" t="s">
        <v>16</v>
      </c>
      <c r="B248" s="74"/>
      <c r="C248" s="154">
        <f aca="true" t="shared" si="75" ref="C248:H248">SUM(C244:C247)</f>
        <v>48</v>
      </c>
      <c r="D248" s="155">
        <f t="shared" si="75"/>
        <v>6</v>
      </c>
      <c r="E248" s="156">
        <f t="shared" si="75"/>
        <v>54</v>
      </c>
      <c r="F248" s="154">
        <f t="shared" si="75"/>
        <v>40</v>
      </c>
      <c r="G248" s="155">
        <f t="shared" si="75"/>
        <v>20</v>
      </c>
      <c r="H248" s="156">
        <f t="shared" si="75"/>
        <v>60</v>
      </c>
      <c r="I248" s="157">
        <f t="shared" si="74"/>
        <v>88</v>
      </c>
      <c r="J248" s="155">
        <f t="shared" si="74"/>
        <v>26</v>
      </c>
      <c r="K248" s="161">
        <f t="shared" si="74"/>
        <v>114</v>
      </c>
      <c r="L248" s="162">
        <f t="shared" si="70"/>
        <v>114</v>
      </c>
    </row>
    <row r="249" spans="1:12" s="4" customFormat="1" ht="12.75">
      <c r="A249" s="497" t="s">
        <v>99</v>
      </c>
      <c r="B249" s="113" t="s">
        <v>9</v>
      </c>
      <c r="C249" s="140"/>
      <c r="D249" s="141"/>
      <c r="E249" s="142">
        <f aca="true" t="shared" si="76" ref="E249:E263">SUM(C249:D249)</f>
        <v>0</v>
      </c>
      <c r="F249" s="140">
        <v>29</v>
      </c>
      <c r="G249" s="141">
        <v>19</v>
      </c>
      <c r="H249" s="142">
        <f aca="true" t="shared" si="77" ref="H249:H263">SUM(F249:G249)</f>
        <v>48</v>
      </c>
      <c r="I249" s="143">
        <f t="shared" si="74"/>
        <v>29</v>
      </c>
      <c r="J249" s="141">
        <f t="shared" si="74"/>
        <v>19</v>
      </c>
      <c r="K249" s="159">
        <f t="shared" si="74"/>
        <v>48</v>
      </c>
      <c r="L249" s="144">
        <f t="shared" si="70"/>
        <v>48</v>
      </c>
    </row>
    <row r="250" spans="1:12" s="4" customFormat="1" ht="12.75">
      <c r="A250" s="497"/>
      <c r="B250" s="163" t="s">
        <v>10</v>
      </c>
      <c r="C250" s="145">
        <v>30</v>
      </c>
      <c r="D250" s="146">
        <v>4</v>
      </c>
      <c r="E250" s="147">
        <f t="shared" si="76"/>
        <v>34</v>
      </c>
      <c r="F250" s="145">
        <v>0</v>
      </c>
      <c r="G250" s="146">
        <v>0</v>
      </c>
      <c r="H250" s="147">
        <f t="shared" si="77"/>
        <v>0</v>
      </c>
      <c r="I250" s="148">
        <f t="shared" si="74"/>
        <v>30</v>
      </c>
      <c r="J250" s="146">
        <f t="shared" si="74"/>
        <v>4</v>
      </c>
      <c r="K250" s="160">
        <f t="shared" si="74"/>
        <v>34</v>
      </c>
      <c r="L250" s="149">
        <f t="shared" si="70"/>
        <v>34</v>
      </c>
    </row>
    <row r="251" spans="1:12" s="4" customFormat="1" ht="12.75">
      <c r="A251" s="497"/>
      <c r="B251" s="163" t="s">
        <v>11</v>
      </c>
      <c r="C251" s="145">
        <v>15</v>
      </c>
      <c r="D251" s="146">
        <v>0</v>
      </c>
      <c r="E251" s="147">
        <f t="shared" si="76"/>
        <v>15</v>
      </c>
      <c r="F251" s="145">
        <v>0</v>
      </c>
      <c r="G251" s="146">
        <v>0</v>
      </c>
      <c r="H251" s="147">
        <f t="shared" si="77"/>
        <v>0</v>
      </c>
      <c r="I251" s="148">
        <f t="shared" si="74"/>
        <v>15</v>
      </c>
      <c r="J251" s="146">
        <f t="shared" si="74"/>
        <v>0</v>
      </c>
      <c r="K251" s="160">
        <f t="shared" si="74"/>
        <v>15</v>
      </c>
      <c r="L251" s="149">
        <f t="shared" si="70"/>
        <v>15</v>
      </c>
    </row>
    <row r="252" spans="1:12" s="4" customFormat="1" ht="12.75">
      <c r="A252" s="497"/>
      <c r="B252" s="163" t="s">
        <v>12</v>
      </c>
      <c r="C252" s="145">
        <v>7</v>
      </c>
      <c r="D252" s="146">
        <v>0</v>
      </c>
      <c r="E252" s="147">
        <f t="shared" si="76"/>
        <v>7</v>
      </c>
      <c r="F252" s="145">
        <v>0</v>
      </c>
      <c r="G252" s="146">
        <v>0</v>
      </c>
      <c r="H252" s="147">
        <f t="shared" si="77"/>
        <v>0</v>
      </c>
      <c r="I252" s="148">
        <f t="shared" si="74"/>
        <v>7</v>
      </c>
      <c r="J252" s="146">
        <f t="shared" si="74"/>
        <v>0</v>
      </c>
      <c r="K252" s="160">
        <f t="shared" si="74"/>
        <v>7</v>
      </c>
      <c r="L252" s="149">
        <f t="shared" si="70"/>
        <v>7</v>
      </c>
    </row>
    <row r="253" spans="1:12" s="4" customFormat="1" ht="13.5" thickBot="1">
      <c r="A253" s="37" t="s">
        <v>16</v>
      </c>
      <c r="B253" s="74"/>
      <c r="C253" s="154">
        <f>SUM(C249:C252)</f>
        <v>52</v>
      </c>
      <c r="D253" s="155">
        <f>SUM(D249:D252)</f>
        <v>4</v>
      </c>
      <c r="E253" s="156">
        <f t="shared" si="76"/>
        <v>56</v>
      </c>
      <c r="F253" s="154">
        <f>SUM(F249:F252)</f>
        <v>29</v>
      </c>
      <c r="G253" s="155">
        <f>SUM(G249:G252)</f>
        <v>19</v>
      </c>
      <c r="H253" s="156">
        <f t="shared" si="77"/>
        <v>48</v>
      </c>
      <c r="I253" s="157">
        <f t="shared" si="74"/>
        <v>81</v>
      </c>
      <c r="J253" s="155">
        <f t="shared" si="74"/>
        <v>23</v>
      </c>
      <c r="K253" s="161">
        <f t="shared" si="74"/>
        <v>104</v>
      </c>
      <c r="L253" s="162">
        <f t="shared" si="70"/>
        <v>104</v>
      </c>
    </row>
    <row r="254" spans="1:12" s="4" customFormat="1" ht="12.75">
      <c r="A254" s="499" t="s">
        <v>84</v>
      </c>
      <c r="B254" s="68" t="s">
        <v>9</v>
      </c>
      <c r="C254" s="140"/>
      <c r="D254" s="141"/>
      <c r="E254" s="142">
        <f t="shared" si="76"/>
        <v>0</v>
      </c>
      <c r="F254" s="140">
        <v>33</v>
      </c>
      <c r="G254" s="141">
        <v>17</v>
      </c>
      <c r="H254" s="142">
        <f t="shared" si="77"/>
        <v>50</v>
      </c>
      <c r="I254" s="143">
        <f t="shared" si="74"/>
        <v>33</v>
      </c>
      <c r="J254" s="141">
        <f t="shared" si="74"/>
        <v>17</v>
      </c>
      <c r="K254" s="159">
        <f t="shared" si="74"/>
        <v>50</v>
      </c>
      <c r="L254" s="144">
        <f t="shared" si="70"/>
        <v>50</v>
      </c>
    </row>
    <row r="255" spans="1:12" s="4" customFormat="1" ht="12.75">
      <c r="A255" s="499"/>
      <c r="B255" s="69" t="s">
        <v>10</v>
      </c>
      <c r="C255" s="145">
        <v>17</v>
      </c>
      <c r="D255" s="146">
        <v>6</v>
      </c>
      <c r="E255" s="147">
        <f t="shared" si="76"/>
        <v>23</v>
      </c>
      <c r="F255" s="145">
        <v>0</v>
      </c>
      <c r="G255" s="146">
        <v>0</v>
      </c>
      <c r="H255" s="147">
        <f t="shared" si="77"/>
        <v>0</v>
      </c>
      <c r="I255" s="148">
        <f t="shared" si="74"/>
        <v>17</v>
      </c>
      <c r="J255" s="146">
        <f t="shared" si="74"/>
        <v>6</v>
      </c>
      <c r="K255" s="160">
        <f t="shared" si="74"/>
        <v>23</v>
      </c>
      <c r="L255" s="149">
        <f t="shared" si="70"/>
        <v>23</v>
      </c>
    </row>
    <row r="256" spans="1:12" s="4" customFormat="1" ht="12.75">
      <c r="A256" s="499"/>
      <c r="B256" s="69" t="s">
        <v>11</v>
      </c>
      <c r="C256" s="145">
        <v>14</v>
      </c>
      <c r="D256" s="146">
        <v>0</v>
      </c>
      <c r="E256" s="147">
        <f t="shared" si="76"/>
        <v>14</v>
      </c>
      <c r="F256" s="145">
        <v>0</v>
      </c>
      <c r="G256" s="146">
        <v>0</v>
      </c>
      <c r="H256" s="147">
        <f t="shared" si="77"/>
        <v>0</v>
      </c>
      <c r="I256" s="148">
        <f t="shared" si="74"/>
        <v>14</v>
      </c>
      <c r="J256" s="146">
        <f t="shared" si="74"/>
        <v>0</v>
      </c>
      <c r="K256" s="160">
        <f t="shared" si="74"/>
        <v>14</v>
      </c>
      <c r="L256" s="149">
        <f t="shared" si="70"/>
        <v>14</v>
      </c>
    </row>
    <row r="257" spans="1:12" s="4" customFormat="1" ht="12.75">
      <c r="A257" s="502"/>
      <c r="B257" s="69" t="s">
        <v>12</v>
      </c>
      <c r="C257" s="145">
        <v>7</v>
      </c>
      <c r="D257" s="146">
        <v>0</v>
      </c>
      <c r="E257" s="147">
        <f t="shared" si="76"/>
        <v>7</v>
      </c>
      <c r="F257" s="145">
        <v>0</v>
      </c>
      <c r="G257" s="146">
        <v>0</v>
      </c>
      <c r="H257" s="147">
        <f t="shared" si="77"/>
        <v>0</v>
      </c>
      <c r="I257" s="148">
        <f t="shared" si="74"/>
        <v>7</v>
      </c>
      <c r="J257" s="146">
        <f t="shared" si="74"/>
        <v>0</v>
      </c>
      <c r="K257" s="160">
        <f t="shared" si="74"/>
        <v>7</v>
      </c>
      <c r="L257" s="149">
        <f t="shared" si="70"/>
        <v>7</v>
      </c>
    </row>
    <row r="258" spans="1:12" s="4" customFormat="1" ht="13.5" thickBot="1">
      <c r="A258" s="37" t="s">
        <v>16</v>
      </c>
      <c r="B258" s="74"/>
      <c r="C258" s="154">
        <f>SUM(C254:C257)</f>
        <v>38</v>
      </c>
      <c r="D258" s="155">
        <f>SUM(D254:D257)</f>
        <v>6</v>
      </c>
      <c r="E258" s="156">
        <f t="shared" si="76"/>
        <v>44</v>
      </c>
      <c r="F258" s="154">
        <f>SUM(F254:F257)</f>
        <v>33</v>
      </c>
      <c r="G258" s="155">
        <f>SUM(G254:G257)</f>
        <v>17</v>
      </c>
      <c r="H258" s="156">
        <f t="shared" si="77"/>
        <v>50</v>
      </c>
      <c r="I258" s="157">
        <f t="shared" si="74"/>
        <v>71</v>
      </c>
      <c r="J258" s="155">
        <f t="shared" si="74"/>
        <v>23</v>
      </c>
      <c r="K258" s="161">
        <f t="shared" si="74"/>
        <v>94</v>
      </c>
      <c r="L258" s="162">
        <f t="shared" si="70"/>
        <v>94</v>
      </c>
    </row>
    <row r="259" spans="1:12" ht="12.75">
      <c r="A259" s="503" t="s">
        <v>81</v>
      </c>
      <c r="B259" s="68" t="s">
        <v>9</v>
      </c>
      <c r="C259" s="140"/>
      <c r="D259" s="141"/>
      <c r="E259" s="142">
        <f t="shared" si="76"/>
        <v>0</v>
      </c>
      <c r="F259" s="140">
        <v>54</v>
      </c>
      <c r="G259" s="141">
        <v>31</v>
      </c>
      <c r="H259" s="142">
        <f t="shared" si="77"/>
        <v>85</v>
      </c>
      <c r="I259" s="143">
        <f t="shared" si="74"/>
        <v>54</v>
      </c>
      <c r="J259" s="141">
        <f t="shared" si="74"/>
        <v>31</v>
      </c>
      <c r="K259" s="142">
        <f t="shared" si="74"/>
        <v>85</v>
      </c>
      <c r="L259" s="144">
        <f t="shared" si="70"/>
        <v>85</v>
      </c>
    </row>
    <row r="260" spans="1:12" ht="12.75">
      <c r="A260" s="473"/>
      <c r="B260" s="69" t="s">
        <v>10</v>
      </c>
      <c r="C260" s="145">
        <v>17</v>
      </c>
      <c r="D260" s="146">
        <v>9</v>
      </c>
      <c r="E260" s="147">
        <f t="shared" si="76"/>
        <v>26</v>
      </c>
      <c r="F260" s="145">
        <v>0</v>
      </c>
      <c r="G260" s="146">
        <v>0</v>
      </c>
      <c r="H260" s="147">
        <f t="shared" si="77"/>
        <v>0</v>
      </c>
      <c r="I260" s="148">
        <f t="shared" si="74"/>
        <v>17</v>
      </c>
      <c r="J260" s="146">
        <f t="shared" si="74"/>
        <v>9</v>
      </c>
      <c r="K260" s="147">
        <f t="shared" si="74"/>
        <v>26</v>
      </c>
      <c r="L260" s="164">
        <f t="shared" si="70"/>
        <v>26</v>
      </c>
    </row>
    <row r="261" spans="1:12" s="4" customFormat="1" ht="12.75">
      <c r="A261" s="473"/>
      <c r="B261" s="69" t="s">
        <v>11</v>
      </c>
      <c r="C261" s="145">
        <v>7</v>
      </c>
      <c r="D261" s="146">
        <v>0</v>
      </c>
      <c r="E261" s="147">
        <f t="shared" si="76"/>
        <v>7</v>
      </c>
      <c r="F261" s="145">
        <v>0</v>
      </c>
      <c r="G261" s="146">
        <v>0</v>
      </c>
      <c r="H261" s="147">
        <f t="shared" si="77"/>
        <v>0</v>
      </c>
      <c r="I261" s="148">
        <f t="shared" si="74"/>
        <v>7</v>
      </c>
      <c r="J261" s="146">
        <f t="shared" si="74"/>
        <v>0</v>
      </c>
      <c r="K261" s="147">
        <f t="shared" si="74"/>
        <v>7</v>
      </c>
      <c r="L261" s="164">
        <f t="shared" si="70"/>
        <v>7</v>
      </c>
    </row>
    <row r="262" spans="1:12" ht="12.75">
      <c r="A262" s="474"/>
      <c r="B262" s="70" t="s">
        <v>12</v>
      </c>
      <c r="C262" s="150">
        <v>5</v>
      </c>
      <c r="D262" s="151">
        <v>0</v>
      </c>
      <c r="E262" s="147">
        <f t="shared" si="76"/>
        <v>5</v>
      </c>
      <c r="F262" s="150">
        <v>0</v>
      </c>
      <c r="G262" s="151">
        <v>0</v>
      </c>
      <c r="H262" s="147">
        <f t="shared" si="77"/>
        <v>0</v>
      </c>
      <c r="I262" s="148">
        <f t="shared" si="74"/>
        <v>5</v>
      </c>
      <c r="J262" s="146">
        <f t="shared" si="74"/>
        <v>0</v>
      </c>
      <c r="K262" s="147">
        <f t="shared" si="74"/>
        <v>5</v>
      </c>
      <c r="L262" s="164">
        <f t="shared" si="70"/>
        <v>5</v>
      </c>
    </row>
    <row r="263" spans="1:12" s="4" customFormat="1" ht="13.5" thickBot="1">
      <c r="A263" s="37" t="s">
        <v>16</v>
      </c>
      <c r="B263" s="74"/>
      <c r="C263" s="154">
        <f>SUM(C259:C262)</f>
        <v>29</v>
      </c>
      <c r="D263" s="155">
        <f>SUM(D259:D262)</f>
        <v>9</v>
      </c>
      <c r="E263" s="156">
        <f t="shared" si="76"/>
        <v>38</v>
      </c>
      <c r="F263" s="154">
        <f>SUM(F259:F262)</f>
        <v>54</v>
      </c>
      <c r="G263" s="155">
        <f>SUM(G259:G262)</f>
        <v>31</v>
      </c>
      <c r="H263" s="156">
        <f t="shared" si="77"/>
        <v>85</v>
      </c>
      <c r="I263" s="157">
        <f t="shared" si="74"/>
        <v>83</v>
      </c>
      <c r="J263" s="155">
        <f t="shared" si="74"/>
        <v>40</v>
      </c>
      <c r="K263" s="156">
        <f t="shared" si="74"/>
        <v>123</v>
      </c>
      <c r="L263" s="165">
        <f t="shared" si="70"/>
        <v>123</v>
      </c>
    </row>
    <row r="264" spans="1:12" s="172" customFormat="1" ht="13.5" thickBot="1">
      <c r="A264" s="166" t="s">
        <v>17</v>
      </c>
      <c r="B264" s="167"/>
      <c r="C264" s="168">
        <f>SUM(C243,C248,C253,C258,C263)</f>
        <v>201</v>
      </c>
      <c r="D264" s="168">
        <f aca="true" t="shared" si="78" ref="D264:J264">SUM(D243,D248,D253,D258,D263)</f>
        <v>37</v>
      </c>
      <c r="E264" s="168">
        <f t="shared" si="78"/>
        <v>238</v>
      </c>
      <c r="F264" s="168">
        <f t="shared" si="78"/>
        <v>197</v>
      </c>
      <c r="G264" s="168">
        <f t="shared" si="78"/>
        <v>114</v>
      </c>
      <c r="H264" s="168">
        <f t="shared" si="78"/>
        <v>311</v>
      </c>
      <c r="I264" s="169">
        <f t="shared" si="78"/>
        <v>398</v>
      </c>
      <c r="J264" s="170">
        <f t="shared" si="78"/>
        <v>151</v>
      </c>
      <c r="K264" s="171">
        <f>SUM(K243+K248+K253+K258+K263)</f>
        <v>549</v>
      </c>
      <c r="L264" s="168">
        <f>SUM(L243,L248,L253,L258,L263)</f>
        <v>549</v>
      </c>
    </row>
    <row r="265" spans="1:12" s="4" customFormat="1" ht="13.5" thickBot="1">
      <c r="A265" s="504" t="s">
        <v>33</v>
      </c>
      <c r="B265" s="505"/>
      <c r="C265" s="505"/>
      <c r="D265" s="505"/>
      <c r="E265" s="505"/>
      <c r="F265" s="505"/>
      <c r="G265" s="505"/>
      <c r="H265" s="505"/>
      <c r="I265" s="505"/>
      <c r="J265" s="505"/>
      <c r="K265" s="505"/>
      <c r="L265" s="506"/>
    </row>
    <row r="266" spans="1:12" s="4" customFormat="1" ht="12.75">
      <c r="A266" s="507" t="s">
        <v>80</v>
      </c>
      <c r="B266" s="68" t="s">
        <v>9</v>
      </c>
      <c r="C266" s="140"/>
      <c r="D266" s="141"/>
      <c r="E266" s="142"/>
      <c r="F266" s="140"/>
      <c r="G266" s="141"/>
      <c r="H266" s="142"/>
      <c r="I266" s="143">
        <v>0</v>
      </c>
      <c r="J266" s="141">
        <v>4</v>
      </c>
      <c r="K266" s="142">
        <f aca="true" t="shared" si="79" ref="K266:K290">SUM(I266:J266)</f>
        <v>4</v>
      </c>
      <c r="L266" s="173">
        <f aca="true" t="shared" si="80" ref="L266:L289">K266</f>
        <v>4</v>
      </c>
    </row>
    <row r="267" spans="1:12" s="4" customFormat="1" ht="12.75">
      <c r="A267" s="507"/>
      <c r="B267" s="69" t="s">
        <v>10</v>
      </c>
      <c r="C267" s="145"/>
      <c r="D267" s="146"/>
      <c r="E267" s="147"/>
      <c r="F267" s="145"/>
      <c r="G267" s="146"/>
      <c r="H267" s="147"/>
      <c r="I267" s="148">
        <v>6</v>
      </c>
      <c r="J267" s="146">
        <v>9</v>
      </c>
      <c r="K267" s="147">
        <f t="shared" si="79"/>
        <v>15</v>
      </c>
      <c r="L267" s="173">
        <f t="shared" si="80"/>
        <v>15</v>
      </c>
    </row>
    <row r="268" spans="1:12" s="4" customFormat="1" ht="12.75">
      <c r="A268" s="507"/>
      <c r="B268" s="69" t="s">
        <v>11</v>
      </c>
      <c r="C268" s="145"/>
      <c r="D268" s="146"/>
      <c r="E268" s="147"/>
      <c r="F268" s="145"/>
      <c r="G268" s="146"/>
      <c r="H268" s="147"/>
      <c r="I268" s="148">
        <v>4</v>
      </c>
      <c r="J268" s="146">
        <v>0</v>
      </c>
      <c r="K268" s="147">
        <f t="shared" si="79"/>
        <v>4</v>
      </c>
      <c r="L268" s="173">
        <f t="shared" si="80"/>
        <v>4</v>
      </c>
    </row>
    <row r="269" spans="1:12" s="4" customFormat="1" ht="12.75">
      <c r="A269" s="508"/>
      <c r="B269" s="69" t="s">
        <v>12</v>
      </c>
      <c r="C269" s="145"/>
      <c r="D269" s="146"/>
      <c r="E269" s="147"/>
      <c r="F269" s="145"/>
      <c r="G269" s="146"/>
      <c r="H269" s="147"/>
      <c r="I269" s="148">
        <v>3</v>
      </c>
      <c r="J269" s="146"/>
      <c r="K269" s="147">
        <f t="shared" si="79"/>
        <v>3</v>
      </c>
      <c r="L269" s="173">
        <f t="shared" si="80"/>
        <v>3</v>
      </c>
    </row>
    <row r="270" spans="1:12" s="4" customFormat="1" ht="13.5" thickBot="1">
      <c r="A270" s="37" t="s">
        <v>16</v>
      </c>
      <c r="B270" s="74"/>
      <c r="C270" s="154"/>
      <c r="D270" s="155"/>
      <c r="E270" s="156"/>
      <c r="F270" s="154"/>
      <c r="G270" s="155"/>
      <c r="H270" s="156"/>
      <c r="I270" s="174">
        <f>SUM(I266:I269)</f>
        <v>13</v>
      </c>
      <c r="J270" s="155">
        <f>SUM(J266:J269)</f>
        <v>13</v>
      </c>
      <c r="K270" s="156">
        <f t="shared" si="79"/>
        <v>26</v>
      </c>
      <c r="L270" s="175">
        <f t="shared" si="80"/>
        <v>26</v>
      </c>
    </row>
    <row r="271" spans="1:12" s="4" customFormat="1" ht="12.75">
      <c r="A271" s="509" t="s">
        <v>84</v>
      </c>
      <c r="B271" s="69" t="s">
        <v>9</v>
      </c>
      <c r="C271" s="140"/>
      <c r="D271" s="141"/>
      <c r="E271" s="142"/>
      <c r="F271" s="140"/>
      <c r="G271" s="141"/>
      <c r="H271" s="142"/>
      <c r="I271" s="143">
        <v>0</v>
      </c>
      <c r="J271" s="141">
        <v>0</v>
      </c>
      <c r="K271" s="142">
        <f t="shared" si="79"/>
        <v>0</v>
      </c>
      <c r="L271" s="176">
        <f t="shared" si="80"/>
        <v>0</v>
      </c>
    </row>
    <row r="272" spans="1:12" s="4" customFormat="1" ht="12.75">
      <c r="A272" s="507"/>
      <c r="B272" s="69" t="s">
        <v>10</v>
      </c>
      <c r="C272" s="145"/>
      <c r="D272" s="146"/>
      <c r="E272" s="147"/>
      <c r="F272" s="145"/>
      <c r="G272" s="146"/>
      <c r="H272" s="147"/>
      <c r="I272" s="148">
        <v>0</v>
      </c>
      <c r="J272" s="146">
        <v>2</v>
      </c>
      <c r="K272" s="147">
        <f t="shared" si="79"/>
        <v>2</v>
      </c>
      <c r="L272" s="176">
        <f t="shared" si="80"/>
        <v>2</v>
      </c>
    </row>
    <row r="273" spans="1:12" s="4" customFormat="1" ht="12.75">
      <c r="A273" s="507"/>
      <c r="B273" s="69" t="s">
        <v>11</v>
      </c>
      <c r="C273" s="145"/>
      <c r="D273" s="146"/>
      <c r="E273" s="147"/>
      <c r="F273" s="145"/>
      <c r="G273" s="146"/>
      <c r="H273" s="147"/>
      <c r="I273" s="148">
        <v>0</v>
      </c>
      <c r="J273" s="146">
        <v>0</v>
      </c>
      <c r="K273" s="147">
        <f t="shared" si="79"/>
        <v>0</v>
      </c>
      <c r="L273" s="176">
        <f t="shared" si="80"/>
        <v>0</v>
      </c>
    </row>
    <row r="274" spans="1:12" s="4" customFormat="1" ht="12.75">
      <c r="A274" s="508"/>
      <c r="B274" s="69" t="s">
        <v>12</v>
      </c>
      <c r="C274" s="145"/>
      <c r="D274" s="146"/>
      <c r="E274" s="147"/>
      <c r="F274" s="145"/>
      <c r="G274" s="146"/>
      <c r="H274" s="147"/>
      <c r="I274" s="148">
        <v>1</v>
      </c>
      <c r="J274" s="146">
        <v>0</v>
      </c>
      <c r="K274" s="147">
        <f t="shared" si="79"/>
        <v>1</v>
      </c>
      <c r="L274" s="176">
        <f t="shared" si="80"/>
        <v>1</v>
      </c>
    </row>
    <row r="275" spans="1:12" s="4" customFormat="1" ht="13.5" thickBot="1">
      <c r="A275" s="37" t="s">
        <v>16</v>
      </c>
      <c r="B275" s="74"/>
      <c r="C275" s="154"/>
      <c r="D275" s="155"/>
      <c r="E275" s="156"/>
      <c r="F275" s="154"/>
      <c r="G275" s="155"/>
      <c r="H275" s="156"/>
      <c r="I275" s="174">
        <f>SUM(I271:I274)</f>
        <v>1</v>
      </c>
      <c r="J275" s="155">
        <f>SUM(J271:J274)</f>
        <v>2</v>
      </c>
      <c r="K275" s="156">
        <f t="shared" si="79"/>
        <v>3</v>
      </c>
      <c r="L275" s="175">
        <f t="shared" si="80"/>
        <v>3</v>
      </c>
    </row>
    <row r="276" spans="1:12" s="4" customFormat="1" ht="12.75">
      <c r="A276" s="509" t="s">
        <v>85</v>
      </c>
      <c r="B276" s="69" t="s">
        <v>9</v>
      </c>
      <c r="C276" s="140"/>
      <c r="D276" s="141"/>
      <c r="E276" s="142"/>
      <c r="F276" s="140"/>
      <c r="G276" s="141"/>
      <c r="H276" s="142"/>
      <c r="I276" s="143">
        <v>0</v>
      </c>
      <c r="J276" s="141">
        <v>0</v>
      </c>
      <c r="K276" s="142">
        <f t="shared" si="79"/>
        <v>0</v>
      </c>
      <c r="L276" s="176">
        <f t="shared" si="80"/>
        <v>0</v>
      </c>
    </row>
    <row r="277" spans="1:12" s="4" customFormat="1" ht="12.75">
      <c r="A277" s="507"/>
      <c r="B277" s="69" t="s">
        <v>10</v>
      </c>
      <c r="C277" s="145"/>
      <c r="D277" s="146"/>
      <c r="E277" s="147"/>
      <c r="F277" s="145"/>
      <c r="G277" s="146"/>
      <c r="H277" s="147"/>
      <c r="I277" s="148">
        <v>0</v>
      </c>
      <c r="J277" s="146">
        <v>8</v>
      </c>
      <c r="K277" s="147">
        <f t="shared" si="79"/>
        <v>8</v>
      </c>
      <c r="L277" s="176">
        <f t="shared" si="80"/>
        <v>8</v>
      </c>
    </row>
    <row r="278" spans="1:12" s="4" customFormat="1" ht="12.75">
      <c r="A278" s="507"/>
      <c r="B278" s="69" t="s">
        <v>11</v>
      </c>
      <c r="C278" s="145"/>
      <c r="D278" s="146"/>
      <c r="E278" s="147"/>
      <c r="F278" s="145"/>
      <c r="G278" s="146"/>
      <c r="H278" s="147"/>
      <c r="I278" s="148">
        <v>2</v>
      </c>
      <c r="J278" s="146">
        <v>0</v>
      </c>
      <c r="K278" s="147">
        <f t="shared" si="79"/>
        <v>2</v>
      </c>
      <c r="L278" s="176">
        <f t="shared" si="80"/>
        <v>2</v>
      </c>
    </row>
    <row r="279" spans="1:12" s="4" customFormat="1" ht="12.75">
      <c r="A279" s="508"/>
      <c r="B279" s="69" t="s">
        <v>12</v>
      </c>
      <c r="C279" s="145"/>
      <c r="D279" s="146"/>
      <c r="E279" s="147"/>
      <c r="F279" s="145"/>
      <c r="G279" s="146"/>
      <c r="H279" s="147"/>
      <c r="I279" s="148">
        <v>5</v>
      </c>
      <c r="J279" s="146">
        <v>0</v>
      </c>
      <c r="K279" s="147">
        <f t="shared" si="79"/>
        <v>5</v>
      </c>
      <c r="L279" s="176">
        <f t="shared" si="80"/>
        <v>5</v>
      </c>
    </row>
    <row r="280" spans="1:12" s="4" customFormat="1" ht="13.5" thickBot="1">
      <c r="A280" s="37" t="s">
        <v>16</v>
      </c>
      <c r="B280" s="74"/>
      <c r="C280" s="154"/>
      <c r="D280" s="155"/>
      <c r="E280" s="156"/>
      <c r="F280" s="154"/>
      <c r="G280" s="155"/>
      <c r="H280" s="156"/>
      <c r="I280" s="174">
        <f>SUM(I276:I279)</f>
        <v>7</v>
      </c>
      <c r="J280" s="174">
        <f>SUM(J276:J279)</f>
        <v>8</v>
      </c>
      <c r="K280" s="156">
        <f t="shared" si="79"/>
        <v>15</v>
      </c>
      <c r="L280" s="175">
        <f t="shared" si="80"/>
        <v>15</v>
      </c>
    </row>
    <row r="281" spans="1:12" s="4" customFormat="1" ht="12.75">
      <c r="A281" s="509" t="s">
        <v>99</v>
      </c>
      <c r="B281" s="69" t="s">
        <v>9</v>
      </c>
      <c r="C281" s="140"/>
      <c r="D281" s="141"/>
      <c r="E281" s="142"/>
      <c r="F281" s="140"/>
      <c r="G281" s="141"/>
      <c r="H281" s="142"/>
      <c r="I281" s="143">
        <v>0</v>
      </c>
      <c r="J281" s="141">
        <v>1</v>
      </c>
      <c r="K281" s="142">
        <f t="shared" si="79"/>
        <v>1</v>
      </c>
      <c r="L281" s="176">
        <f t="shared" si="80"/>
        <v>1</v>
      </c>
    </row>
    <row r="282" spans="1:12" s="4" customFormat="1" ht="12.75">
      <c r="A282" s="510"/>
      <c r="B282" s="69" t="s">
        <v>10</v>
      </c>
      <c r="C282" s="145"/>
      <c r="D282" s="146"/>
      <c r="E282" s="147"/>
      <c r="F282" s="145"/>
      <c r="G282" s="146"/>
      <c r="H282" s="147"/>
      <c r="I282" s="148">
        <v>0</v>
      </c>
      <c r="J282" s="146">
        <v>3</v>
      </c>
      <c r="K282" s="147">
        <f t="shared" si="79"/>
        <v>3</v>
      </c>
      <c r="L282" s="176">
        <f t="shared" si="80"/>
        <v>3</v>
      </c>
    </row>
    <row r="283" spans="1:12" s="4" customFormat="1" ht="12.75">
      <c r="A283" s="510"/>
      <c r="B283" s="69" t="s">
        <v>11</v>
      </c>
      <c r="C283" s="145"/>
      <c r="D283" s="146"/>
      <c r="E283" s="147"/>
      <c r="F283" s="145"/>
      <c r="G283" s="146"/>
      <c r="H283" s="147"/>
      <c r="I283" s="148">
        <v>0</v>
      </c>
      <c r="J283" s="146">
        <v>0</v>
      </c>
      <c r="K283" s="147">
        <f t="shared" si="79"/>
        <v>0</v>
      </c>
      <c r="L283" s="176">
        <f t="shared" si="80"/>
        <v>0</v>
      </c>
    </row>
    <row r="284" spans="1:12" s="4" customFormat="1" ht="12.75">
      <c r="A284" s="511"/>
      <c r="B284" s="69" t="s">
        <v>12</v>
      </c>
      <c r="C284" s="145"/>
      <c r="D284" s="146"/>
      <c r="E284" s="147"/>
      <c r="F284" s="145"/>
      <c r="G284" s="146"/>
      <c r="H284" s="147"/>
      <c r="I284" s="148">
        <v>2</v>
      </c>
      <c r="J284" s="146">
        <v>0</v>
      </c>
      <c r="K284" s="147">
        <f t="shared" si="79"/>
        <v>2</v>
      </c>
      <c r="L284" s="176">
        <f t="shared" si="80"/>
        <v>2</v>
      </c>
    </row>
    <row r="285" spans="1:12" s="4" customFormat="1" ht="13.5" thickBot="1">
      <c r="A285" s="37" t="s">
        <v>16</v>
      </c>
      <c r="B285" s="74"/>
      <c r="C285" s="154"/>
      <c r="D285" s="155"/>
      <c r="E285" s="156"/>
      <c r="F285" s="154"/>
      <c r="G285" s="155"/>
      <c r="H285" s="156"/>
      <c r="I285" s="174">
        <f>SUM(I281:I284)</f>
        <v>2</v>
      </c>
      <c r="J285" s="155">
        <f>SUM(J281:J284)</f>
        <v>4</v>
      </c>
      <c r="K285" s="156">
        <f t="shared" si="79"/>
        <v>6</v>
      </c>
      <c r="L285" s="175">
        <f t="shared" si="80"/>
        <v>6</v>
      </c>
    </row>
    <row r="286" spans="1:12" s="4" customFormat="1" ht="12.75">
      <c r="A286" s="503" t="s">
        <v>81</v>
      </c>
      <c r="B286" s="177" t="s">
        <v>9</v>
      </c>
      <c r="C286" s="512"/>
      <c r="D286" s="513"/>
      <c r="E286" s="513"/>
      <c r="F286" s="513"/>
      <c r="G286" s="513"/>
      <c r="H286" s="514"/>
      <c r="I286" s="25">
        <v>0</v>
      </c>
      <c r="J286" s="178">
        <v>0</v>
      </c>
      <c r="K286" s="179">
        <f t="shared" si="79"/>
        <v>0</v>
      </c>
      <c r="L286" s="180">
        <f t="shared" si="80"/>
        <v>0</v>
      </c>
    </row>
    <row r="287" spans="1:12" s="4" customFormat="1" ht="12.75">
      <c r="A287" s="473"/>
      <c r="B287" s="33" t="s">
        <v>10</v>
      </c>
      <c r="C287" s="515"/>
      <c r="D287" s="487"/>
      <c r="E287" s="487"/>
      <c r="F287" s="487"/>
      <c r="G287" s="487"/>
      <c r="H287" s="516"/>
      <c r="I287" s="30">
        <v>0</v>
      </c>
      <c r="J287" s="35">
        <v>0</v>
      </c>
      <c r="K287" s="71">
        <f t="shared" si="79"/>
        <v>0</v>
      </c>
      <c r="L287" s="180">
        <f t="shared" si="80"/>
        <v>0</v>
      </c>
    </row>
    <row r="288" spans="1:12" ht="12.75">
      <c r="A288" s="473"/>
      <c r="B288" s="33" t="s">
        <v>11</v>
      </c>
      <c r="C288" s="515"/>
      <c r="D288" s="487"/>
      <c r="E288" s="487"/>
      <c r="F288" s="487"/>
      <c r="G288" s="487"/>
      <c r="H288" s="516"/>
      <c r="I288" s="30">
        <v>2</v>
      </c>
      <c r="J288" s="35">
        <v>0</v>
      </c>
      <c r="K288" s="71">
        <f t="shared" si="79"/>
        <v>2</v>
      </c>
      <c r="L288" s="180">
        <f t="shared" si="80"/>
        <v>2</v>
      </c>
    </row>
    <row r="289" spans="1:12" ht="12.75">
      <c r="A289" s="474"/>
      <c r="B289" s="33" t="s">
        <v>12</v>
      </c>
      <c r="C289" s="517"/>
      <c r="D289" s="518"/>
      <c r="E289" s="518"/>
      <c r="F289" s="487"/>
      <c r="G289" s="487"/>
      <c r="H289" s="516"/>
      <c r="I289" s="30">
        <v>4</v>
      </c>
      <c r="J289" s="35">
        <v>0</v>
      </c>
      <c r="K289" s="71">
        <f t="shared" si="79"/>
        <v>4</v>
      </c>
      <c r="L289" s="180">
        <f t="shared" si="80"/>
        <v>4</v>
      </c>
    </row>
    <row r="290" spans="1:12" ht="13.5" thickBot="1">
      <c r="A290" s="37" t="s">
        <v>16</v>
      </c>
      <c r="B290" s="74"/>
      <c r="C290" s="519"/>
      <c r="D290" s="489"/>
      <c r="E290" s="489"/>
      <c r="F290" s="489"/>
      <c r="G290" s="489"/>
      <c r="H290" s="520"/>
      <c r="I290" s="181">
        <f>SUM(I286:I289)</f>
        <v>6</v>
      </c>
      <c r="J290" s="182">
        <f>SUM(J286:J289)</f>
        <v>0</v>
      </c>
      <c r="K290" s="183">
        <f t="shared" si="79"/>
        <v>6</v>
      </c>
      <c r="L290" s="184">
        <f>SUM(L286:L289)</f>
        <v>6</v>
      </c>
    </row>
    <row r="291" spans="1:12" ht="13.5" thickBot="1">
      <c r="A291" s="466" t="s">
        <v>17</v>
      </c>
      <c r="B291" s="461"/>
      <c r="C291" s="185"/>
      <c r="D291" s="186"/>
      <c r="E291" s="186"/>
      <c r="F291" s="186"/>
      <c r="G291" s="186"/>
      <c r="H291" s="187"/>
      <c r="I291" s="123">
        <f>SUM(I270,I275,I280,I285,I290)</f>
        <v>29</v>
      </c>
      <c r="J291" s="188">
        <f>SUM(J270,J275,J280,J285,J290)</f>
        <v>27</v>
      </c>
      <c r="K291" s="188">
        <f>SUM(K270,K275,K280,K285,K290)</f>
        <v>56</v>
      </c>
      <c r="L291" s="189">
        <f>SUM(L270,L275,L280,L285,L290)</f>
        <v>56</v>
      </c>
    </row>
    <row r="292" spans="9:12" ht="12.75">
      <c r="I292" s="467" t="s">
        <v>18</v>
      </c>
      <c r="J292" s="468"/>
      <c r="K292" s="468"/>
      <c r="L292" s="20">
        <v>5</v>
      </c>
    </row>
    <row r="293" spans="9:12" ht="13.5" thickBot="1">
      <c r="I293" s="469" t="s">
        <v>19</v>
      </c>
      <c r="J293" s="470"/>
      <c r="K293" s="470"/>
      <c r="L293" s="66">
        <v>8</v>
      </c>
    </row>
    <row r="294" spans="9:12" ht="12.75">
      <c r="I294" s="467" t="s">
        <v>27</v>
      </c>
      <c r="J294" s="468"/>
      <c r="K294" s="468"/>
      <c r="L294" s="20">
        <v>5</v>
      </c>
    </row>
    <row r="295" spans="9:12" ht="13.5" thickBot="1">
      <c r="I295" s="521" t="s">
        <v>28</v>
      </c>
      <c r="J295" s="522"/>
      <c r="K295" s="522"/>
      <c r="L295" s="66">
        <v>4</v>
      </c>
    </row>
    <row r="296" spans="9:12" ht="15.75" thickBot="1">
      <c r="I296" s="478" t="s">
        <v>16</v>
      </c>
      <c r="J296" s="479"/>
      <c r="K296" s="479"/>
      <c r="L296" s="76">
        <f>SUM(L295,L237,L264,L291,L292,L293,L294)</f>
        <v>2088</v>
      </c>
    </row>
    <row r="297" spans="8:12" ht="15">
      <c r="H297" s="6"/>
      <c r="I297" s="112"/>
      <c r="J297" s="112"/>
      <c r="K297" s="112"/>
      <c r="L297" s="113"/>
    </row>
    <row r="298" spans="1:12" ht="15.75" thickBot="1">
      <c r="A298" s="397"/>
      <c r="B298" s="396"/>
      <c r="C298" s="396"/>
      <c r="D298" s="396"/>
      <c r="E298" s="396"/>
      <c r="F298" s="396"/>
      <c r="G298" s="396"/>
      <c r="H298" s="396"/>
      <c r="I298" s="398"/>
      <c r="J298" s="398"/>
      <c r="K298" s="398"/>
      <c r="L298" s="399"/>
    </row>
    <row r="299" spans="1:12" ht="15.75" thickBot="1">
      <c r="A299" s="493" t="s">
        <v>30</v>
      </c>
      <c r="B299" s="493"/>
      <c r="C299" s="493"/>
      <c r="D299" s="493"/>
      <c r="E299" s="493"/>
      <c r="F299" s="493"/>
      <c r="G299" s="493"/>
      <c r="H299" s="493"/>
      <c r="I299" s="493"/>
      <c r="J299" s="493"/>
      <c r="K299" s="493"/>
      <c r="L299" s="493"/>
    </row>
    <row r="300" spans="1:12" ht="13.5" thickBot="1">
      <c r="A300" s="523" t="s">
        <v>3</v>
      </c>
      <c r="B300" s="523" t="s">
        <v>4</v>
      </c>
      <c r="C300" s="524" t="s">
        <v>5</v>
      </c>
      <c r="D300" s="524"/>
      <c r="E300" s="524"/>
      <c r="F300" s="524" t="s">
        <v>6</v>
      </c>
      <c r="G300" s="524"/>
      <c r="H300" s="524"/>
      <c r="I300" s="524" t="s">
        <v>7</v>
      </c>
      <c r="J300" s="524"/>
      <c r="K300" s="524"/>
      <c r="L300" s="523" t="s">
        <v>8</v>
      </c>
    </row>
    <row r="301" spans="1:12" ht="13.5" thickBot="1">
      <c r="A301" s="460"/>
      <c r="B301" s="459"/>
      <c r="C301" s="17" t="s">
        <v>13</v>
      </c>
      <c r="D301" s="17" t="s">
        <v>15</v>
      </c>
      <c r="E301" s="18" t="s">
        <v>14</v>
      </c>
      <c r="F301" s="17" t="s">
        <v>13</v>
      </c>
      <c r="G301" s="17" t="s">
        <v>15</v>
      </c>
      <c r="H301" s="18" t="s">
        <v>14</v>
      </c>
      <c r="I301" s="19" t="s">
        <v>13</v>
      </c>
      <c r="J301" s="17" t="s">
        <v>15</v>
      </c>
      <c r="K301" s="18" t="s">
        <v>14</v>
      </c>
      <c r="L301" s="459"/>
    </row>
    <row r="302" spans="1:12" ht="12.75">
      <c r="A302" s="464"/>
      <c r="B302" s="191" t="s">
        <v>9</v>
      </c>
      <c r="C302" s="21">
        <v>80</v>
      </c>
      <c r="D302" s="22">
        <v>17</v>
      </c>
      <c r="E302" s="24">
        <f>SUM(C302:D302)</f>
        <v>97</v>
      </c>
      <c r="F302" s="21">
        <v>60</v>
      </c>
      <c r="G302" s="22">
        <v>50</v>
      </c>
      <c r="H302" s="24">
        <f>SUM(F302:G302)</f>
        <v>110</v>
      </c>
      <c r="I302" s="100">
        <f aca="true" t="shared" si="81" ref="I302:J306">SUM(C302+F302)</f>
        <v>140</v>
      </c>
      <c r="J302" s="48">
        <f t="shared" si="81"/>
        <v>67</v>
      </c>
      <c r="K302" s="49">
        <f>SUM(I302:J302)</f>
        <v>207</v>
      </c>
      <c r="L302" s="84">
        <f>K302</f>
        <v>207</v>
      </c>
    </row>
    <row r="303" spans="1:12" s="4" customFormat="1" ht="12.75">
      <c r="A303" s="464"/>
      <c r="B303" s="192" t="s">
        <v>10</v>
      </c>
      <c r="C303" s="28">
        <v>100</v>
      </c>
      <c r="D303" s="29">
        <v>14</v>
      </c>
      <c r="E303" s="23">
        <f>SUM(C303:D303)</f>
        <v>114</v>
      </c>
      <c r="F303" s="28">
        <v>0</v>
      </c>
      <c r="G303" s="29">
        <v>28</v>
      </c>
      <c r="H303" s="23">
        <f>SUM(F303:G303)</f>
        <v>28</v>
      </c>
      <c r="I303" s="30">
        <f t="shared" si="81"/>
        <v>100</v>
      </c>
      <c r="J303" s="29">
        <f t="shared" si="81"/>
        <v>42</v>
      </c>
      <c r="K303" s="23">
        <f>SUM(I303:J303)</f>
        <v>142</v>
      </c>
      <c r="L303" s="31">
        <f>K303</f>
        <v>142</v>
      </c>
    </row>
    <row r="304" spans="1:12" ht="12.75">
      <c r="A304" s="464"/>
      <c r="B304" s="192" t="s">
        <v>11</v>
      </c>
      <c r="C304" s="28">
        <v>92</v>
      </c>
      <c r="D304" s="29">
        <v>2</v>
      </c>
      <c r="E304" s="23">
        <f>SUM(C304:D304)</f>
        <v>94</v>
      </c>
      <c r="F304" s="28">
        <v>0</v>
      </c>
      <c r="G304" s="29">
        <v>0</v>
      </c>
      <c r="H304" s="23">
        <f>SUM(F304:G304)</f>
        <v>0</v>
      </c>
      <c r="I304" s="30">
        <f>SUM(C304+F304)</f>
        <v>92</v>
      </c>
      <c r="J304" s="29">
        <f>SUM(D304+G304)</f>
        <v>2</v>
      </c>
      <c r="K304" s="23">
        <f>SUM(I304:J304)</f>
        <v>94</v>
      </c>
      <c r="L304" s="31">
        <f>K304</f>
        <v>94</v>
      </c>
    </row>
    <row r="305" spans="1:12" ht="12.75">
      <c r="A305" s="465"/>
      <c r="B305" s="193" t="s">
        <v>12</v>
      </c>
      <c r="C305" s="34">
        <v>237</v>
      </c>
      <c r="D305" s="35">
        <v>0</v>
      </c>
      <c r="E305" s="71">
        <f>SUM(C305:D305)</f>
        <v>237</v>
      </c>
      <c r="F305" s="34">
        <v>0</v>
      </c>
      <c r="G305" s="35">
        <v>0</v>
      </c>
      <c r="H305" s="71">
        <f>SUM(F305:G305)</f>
        <v>0</v>
      </c>
      <c r="I305" s="30">
        <f>SUM(C305+F305)</f>
        <v>237</v>
      </c>
      <c r="J305" s="35">
        <f>SUM(D305+G305)</f>
        <v>0</v>
      </c>
      <c r="K305" s="71">
        <f>SUM(I305:J305)</f>
        <v>237</v>
      </c>
      <c r="L305" s="104">
        <f>K305</f>
        <v>237</v>
      </c>
    </row>
    <row r="306" spans="1:12" ht="13.5" thickBot="1">
      <c r="A306" s="37" t="s">
        <v>16</v>
      </c>
      <c r="B306" s="59"/>
      <c r="C306" s="154">
        <f>SUM(C302:C305)</f>
        <v>509</v>
      </c>
      <c r="D306" s="155">
        <f>SUM(D302:D305)</f>
        <v>33</v>
      </c>
      <c r="E306" s="42">
        <f>SUM(C306:D306)</f>
        <v>542</v>
      </c>
      <c r="F306" s="39">
        <f>SUM(F302:F305)</f>
        <v>60</v>
      </c>
      <c r="G306" s="40">
        <f>SUM(G302:G305)</f>
        <v>78</v>
      </c>
      <c r="H306" s="42">
        <f>SUM(F306:G306)</f>
        <v>138</v>
      </c>
      <c r="I306" s="30">
        <f t="shared" si="81"/>
        <v>569</v>
      </c>
      <c r="J306" s="29">
        <f t="shared" si="81"/>
        <v>111</v>
      </c>
      <c r="K306" s="23">
        <f>SUM(I306:J306)</f>
        <v>680</v>
      </c>
      <c r="L306" s="31">
        <f>SUM(L302:L305)</f>
        <v>680</v>
      </c>
    </row>
    <row r="307" spans="1:12" s="4" customFormat="1" ht="13.5" thickBot="1">
      <c r="A307" s="504" t="s">
        <v>33</v>
      </c>
      <c r="B307" s="505"/>
      <c r="C307" s="505"/>
      <c r="D307" s="505"/>
      <c r="E307" s="505"/>
      <c r="F307" s="505"/>
      <c r="G307" s="505"/>
      <c r="H307" s="505"/>
      <c r="I307" s="505"/>
      <c r="J307" s="505"/>
      <c r="K307" s="505"/>
      <c r="L307" s="525"/>
    </row>
    <row r="308" spans="1:12" s="4" customFormat="1" ht="13.5" thickBot="1">
      <c r="A308" s="483" t="s">
        <v>33</v>
      </c>
      <c r="B308" s="485"/>
      <c r="C308" s="485"/>
      <c r="D308" s="485"/>
      <c r="E308" s="485"/>
      <c r="F308" s="485"/>
      <c r="G308" s="485"/>
      <c r="H308" s="485"/>
      <c r="I308" s="19" t="s">
        <v>13</v>
      </c>
      <c r="J308" s="17" t="s">
        <v>15</v>
      </c>
      <c r="K308" s="18" t="s">
        <v>14</v>
      </c>
      <c r="L308" s="13" t="s">
        <v>8</v>
      </c>
    </row>
    <row r="309" spans="1:12" s="4" customFormat="1" ht="12.75">
      <c r="A309" s="484"/>
      <c r="B309" s="98" t="s">
        <v>9</v>
      </c>
      <c r="C309" s="527"/>
      <c r="D309" s="527"/>
      <c r="E309" s="527"/>
      <c r="F309" s="527"/>
      <c r="G309" s="527"/>
      <c r="H309" s="486"/>
      <c r="I309" s="25">
        <v>0</v>
      </c>
      <c r="J309" s="178">
        <v>14</v>
      </c>
      <c r="K309" s="179">
        <f>SUM(I309:J309)</f>
        <v>14</v>
      </c>
      <c r="L309" s="200">
        <f>K309</f>
        <v>14</v>
      </c>
    </row>
    <row r="310" spans="1:12" s="4" customFormat="1" ht="12.75">
      <c r="A310" s="484"/>
      <c r="B310" s="98" t="s">
        <v>10</v>
      </c>
      <c r="C310" s="486"/>
      <c r="D310" s="487"/>
      <c r="E310" s="487"/>
      <c r="F310" s="487"/>
      <c r="G310" s="487"/>
      <c r="H310" s="487"/>
      <c r="I310" s="30">
        <v>7</v>
      </c>
      <c r="J310" s="35">
        <v>18</v>
      </c>
      <c r="K310" s="71">
        <f>SUM(I310:J310)</f>
        <v>25</v>
      </c>
      <c r="L310" s="72">
        <f>K310</f>
        <v>25</v>
      </c>
    </row>
    <row r="311" spans="1:12" ht="12.75">
      <c r="A311" s="484"/>
      <c r="B311" s="98" t="s">
        <v>11</v>
      </c>
      <c r="C311" s="486"/>
      <c r="D311" s="487"/>
      <c r="E311" s="487"/>
      <c r="F311" s="487"/>
      <c r="G311" s="487"/>
      <c r="H311" s="487"/>
      <c r="I311" s="30">
        <v>18</v>
      </c>
      <c r="J311" s="35">
        <v>1</v>
      </c>
      <c r="K311" s="71">
        <f>SUM(I311:J311)</f>
        <v>19</v>
      </c>
      <c r="L311" s="72">
        <f>K311</f>
        <v>19</v>
      </c>
    </row>
    <row r="312" spans="1:12" ht="12.75">
      <c r="A312" s="526"/>
      <c r="B312" s="193" t="s">
        <v>12</v>
      </c>
      <c r="C312" s="486"/>
      <c r="D312" s="487"/>
      <c r="E312" s="487"/>
      <c r="F312" s="487"/>
      <c r="G312" s="487"/>
      <c r="H312" s="487"/>
      <c r="I312" s="30">
        <v>53</v>
      </c>
      <c r="J312" s="35">
        <v>0</v>
      </c>
      <c r="K312" s="71">
        <f>SUM(I312:J312)</f>
        <v>53</v>
      </c>
      <c r="L312" s="72">
        <f>K312</f>
        <v>53</v>
      </c>
    </row>
    <row r="313" spans="1:12" ht="13.5" thickBot="1">
      <c r="A313" s="37" t="s">
        <v>16</v>
      </c>
      <c r="B313" s="59"/>
      <c r="C313" s="488"/>
      <c r="D313" s="489"/>
      <c r="E313" s="489"/>
      <c r="F313" s="489"/>
      <c r="G313" s="489"/>
      <c r="H313" s="489"/>
      <c r="I313" s="43">
        <f>SUM(I309:I312)</f>
        <v>78</v>
      </c>
      <c r="J313" s="40">
        <f>SUM(J309:J312)</f>
        <v>33</v>
      </c>
      <c r="K313" s="42">
        <f>SUM(K309:K312)</f>
        <v>111</v>
      </c>
      <c r="L313" s="61">
        <f>SUM(L309:L312)</f>
        <v>111</v>
      </c>
    </row>
    <row r="314" spans="9:12" ht="12.75">
      <c r="I314" s="467" t="s">
        <v>18</v>
      </c>
      <c r="J314" s="468"/>
      <c r="K314" s="468"/>
      <c r="L314" s="20">
        <v>104</v>
      </c>
    </row>
    <row r="315" spans="9:12" ht="13.5" thickBot="1">
      <c r="I315" s="469" t="s">
        <v>19</v>
      </c>
      <c r="J315" s="470"/>
      <c r="K315" s="470"/>
      <c r="L315" s="66">
        <v>250</v>
      </c>
    </row>
    <row r="316" spans="9:12" ht="15.75" thickBot="1">
      <c r="I316" s="478" t="s">
        <v>16</v>
      </c>
      <c r="J316" s="479"/>
      <c r="K316" s="479"/>
      <c r="L316" s="76">
        <f>SUM(L313+L306+L314+L315)</f>
        <v>1145</v>
      </c>
    </row>
    <row r="317" spans="1:12" ht="15.75" thickBot="1">
      <c r="A317" s="190"/>
      <c r="B317" s="6"/>
      <c r="C317" s="6"/>
      <c r="D317" s="6"/>
      <c r="E317" s="6"/>
      <c r="F317" s="6"/>
      <c r="G317" s="6"/>
      <c r="H317" s="6"/>
      <c r="I317" s="111"/>
      <c r="J317" s="112"/>
      <c r="K317" s="112"/>
      <c r="L317" s="113"/>
    </row>
    <row r="318" spans="1:12" ht="15.75" thickBot="1">
      <c r="A318" s="493" t="s">
        <v>29</v>
      </c>
      <c r="B318" s="493"/>
      <c r="C318" s="493"/>
      <c r="D318" s="493"/>
      <c r="E318" s="493"/>
      <c r="F318" s="493"/>
      <c r="G318" s="493"/>
      <c r="H318" s="493"/>
      <c r="I318" s="493"/>
      <c r="J318" s="493"/>
      <c r="K318" s="493"/>
      <c r="L318" s="493"/>
    </row>
    <row r="319" spans="1:12" ht="13.5" thickBot="1">
      <c r="A319" s="459" t="s">
        <v>3</v>
      </c>
      <c r="B319" s="459" t="s">
        <v>4</v>
      </c>
      <c r="C319" s="462" t="s">
        <v>5</v>
      </c>
      <c r="D319" s="462"/>
      <c r="E319" s="462"/>
      <c r="F319" s="462" t="s">
        <v>6</v>
      </c>
      <c r="G319" s="462"/>
      <c r="H319" s="462"/>
      <c r="I319" s="462" t="s">
        <v>7</v>
      </c>
      <c r="J319" s="462"/>
      <c r="K319" s="462"/>
      <c r="L319" s="459" t="s">
        <v>8</v>
      </c>
    </row>
    <row r="320" spans="1:12" ht="13.5" thickBot="1">
      <c r="A320" s="460"/>
      <c r="B320" s="459"/>
      <c r="C320" s="17" t="s">
        <v>13</v>
      </c>
      <c r="D320" s="17" t="s">
        <v>15</v>
      </c>
      <c r="E320" s="18" t="s">
        <v>14</v>
      </c>
      <c r="F320" s="17" t="s">
        <v>13</v>
      </c>
      <c r="G320" s="17" t="s">
        <v>15</v>
      </c>
      <c r="H320" s="18" t="s">
        <v>14</v>
      </c>
      <c r="I320" s="19" t="s">
        <v>13</v>
      </c>
      <c r="J320" s="17" t="s">
        <v>15</v>
      </c>
      <c r="K320" s="18" t="s">
        <v>14</v>
      </c>
      <c r="L320" s="459"/>
    </row>
    <row r="321" spans="1:12" ht="12.75">
      <c r="A321" s="464" t="s">
        <v>34</v>
      </c>
      <c r="B321" s="191" t="s">
        <v>9</v>
      </c>
      <c r="C321" s="223">
        <v>20</v>
      </c>
      <c r="D321" s="223">
        <v>14</v>
      </c>
      <c r="E321" s="223">
        <f>SUM(C321:D321)</f>
        <v>34</v>
      </c>
      <c r="F321" s="223">
        <v>5</v>
      </c>
      <c r="G321" s="223">
        <v>5</v>
      </c>
      <c r="H321" s="223">
        <f>SUM(F321:G321)</f>
        <v>10</v>
      </c>
      <c r="I321" s="100">
        <f aca="true" t="shared" si="82" ref="I321:J344">SUM(C321+F321)</f>
        <v>25</v>
      </c>
      <c r="J321" s="48">
        <f t="shared" si="82"/>
        <v>19</v>
      </c>
      <c r="K321" s="49">
        <f aca="true" t="shared" si="83" ref="K321:K359">SUM(I321:J321)</f>
        <v>44</v>
      </c>
      <c r="L321" s="84">
        <f aca="true" t="shared" si="84" ref="L321:L364">K321</f>
        <v>44</v>
      </c>
    </row>
    <row r="322" spans="1:12" s="4" customFormat="1" ht="12.75">
      <c r="A322" s="464"/>
      <c r="B322" s="192" t="s">
        <v>10</v>
      </c>
      <c r="C322" s="223">
        <v>12</v>
      </c>
      <c r="D322" s="223">
        <v>11</v>
      </c>
      <c r="E322" s="223">
        <f aca="true" t="shared" si="85" ref="E322:E365">SUM(C322:D322)</f>
        <v>23</v>
      </c>
      <c r="F322" s="223">
        <v>0</v>
      </c>
      <c r="G322" s="223">
        <v>3</v>
      </c>
      <c r="H322" s="223">
        <f aca="true" t="shared" si="86" ref="H322:H365">SUM(F322:G322)</f>
        <v>3</v>
      </c>
      <c r="I322" s="30">
        <f t="shared" si="82"/>
        <v>12</v>
      </c>
      <c r="J322" s="29">
        <f t="shared" si="82"/>
        <v>14</v>
      </c>
      <c r="K322" s="23">
        <f t="shared" si="83"/>
        <v>26</v>
      </c>
      <c r="L322" s="31">
        <f t="shared" si="84"/>
        <v>26</v>
      </c>
    </row>
    <row r="323" spans="1:12" ht="12.75">
      <c r="A323" s="464"/>
      <c r="B323" s="192" t="s">
        <v>11</v>
      </c>
      <c r="C323" s="223">
        <v>12</v>
      </c>
      <c r="D323" s="223">
        <v>0</v>
      </c>
      <c r="E323" s="223">
        <f t="shared" si="85"/>
        <v>12</v>
      </c>
      <c r="F323" s="223">
        <v>0</v>
      </c>
      <c r="G323" s="223">
        <v>0</v>
      </c>
      <c r="H323" s="223">
        <f t="shared" si="86"/>
        <v>0</v>
      </c>
      <c r="I323" s="30">
        <f t="shared" si="82"/>
        <v>12</v>
      </c>
      <c r="J323" s="29">
        <f t="shared" si="82"/>
        <v>0</v>
      </c>
      <c r="K323" s="23">
        <f t="shared" si="83"/>
        <v>12</v>
      </c>
      <c r="L323" s="31">
        <f t="shared" si="84"/>
        <v>12</v>
      </c>
    </row>
    <row r="324" spans="1:12" ht="12.75">
      <c r="A324" s="465"/>
      <c r="B324" s="193" t="s">
        <v>12</v>
      </c>
      <c r="C324" s="223">
        <v>43</v>
      </c>
      <c r="D324" s="223">
        <v>1</v>
      </c>
      <c r="E324" s="223">
        <f t="shared" si="85"/>
        <v>44</v>
      </c>
      <c r="F324" s="223">
        <v>0</v>
      </c>
      <c r="G324" s="223">
        <v>0</v>
      </c>
      <c r="H324" s="223">
        <f t="shared" si="86"/>
        <v>0</v>
      </c>
      <c r="I324" s="30">
        <f t="shared" si="82"/>
        <v>43</v>
      </c>
      <c r="J324" s="35">
        <f t="shared" si="82"/>
        <v>1</v>
      </c>
      <c r="K324" s="71">
        <f t="shared" si="83"/>
        <v>44</v>
      </c>
      <c r="L324" s="104">
        <f t="shared" si="84"/>
        <v>44</v>
      </c>
    </row>
    <row r="325" spans="1:12" ht="13.5" thickBot="1">
      <c r="A325" s="37" t="s">
        <v>16</v>
      </c>
      <c r="B325" s="59"/>
      <c r="C325" s="39">
        <f>SUM(C321:C324)</f>
        <v>87</v>
      </c>
      <c r="D325" s="40">
        <f>SUM(D321:D324)</f>
        <v>26</v>
      </c>
      <c r="E325" s="412">
        <f t="shared" si="85"/>
        <v>113</v>
      </c>
      <c r="F325" s="59">
        <f>SUM(F321:F324)</f>
        <v>5</v>
      </c>
      <c r="G325" s="40">
        <f>SUM(G321:G324)</f>
        <v>8</v>
      </c>
      <c r="H325" s="416">
        <f t="shared" si="86"/>
        <v>13</v>
      </c>
      <c r="I325" s="43">
        <f t="shared" si="82"/>
        <v>92</v>
      </c>
      <c r="J325" s="40">
        <f t="shared" si="82"/>
        <v>34</v>
      </c>
      <c r="K325" s="42">
        <f t="shared" si="83"/>
        <v>126</v>
      </c>
      <c r="L325" s="44">
        <f t="shared" si="84"/>
        <v>126</v>
      </c>
    </row>
    <row r="326" spans="1:12" ht="12.75">
      <c r="A326" s="496" t="s">
        <v>100</v>
      </c>
      <c r="B326" s="192" t="s">
        <v>9</v>
      </c>
      <c r="C326" s="223">
        <v>16</v>
      </c>
      <c r="D326" s="223">
        <v>12</v>
      </c>
      <c r="E326" s="413">
        <f t="shared" si="85"/>
        <v>28</v>
      </c>
      <c r="F326" s="223">
        <v>0</v>
      </c>
      <c r="G326" s="223">
        <v>2</v>
      </c>
      <c r="H326" s="415">
        <f t="shared" si="86"/>
        <v>2</v>
      </c>
      <c r="I326" s="100">
        <f t="shared" si="82"/>
        <v>16</v>
      </c>
      <c r="J326" s="48">
        <f t="shared" si="82"/>
        <v>14</v>
      </c>
      <c r="K326" s="49">
        <f t="shared" si="83"/>
        <v>30</v>
      </c>
      <c r="L326" s="84">
        <f t="shared" si="84"/>
        <v>30</v>
      </c>
    </row>
    <row r="327" spans="1:12" s="4" customFormat="1" ht="12.75">
      <c r="A327" s="464"/>
      <c r="B327" s="192" t="s">
        <v>10</v>
      </c>
      <c r="C327" s="223">
        <v>0</v>
      </c>
      <c r="D327" s="223">
        <v>0</v>
      </c>
      <c r="E327" s="223">
        <f t="shared" si="85"/>
        <v>0</v>
      </c>
      <c r="F327" s="223">
        <v>0</v>
      </c>
      <c r="G327" s="223">
        <v>0</v>
      </c>
      <c r="H327" s="223">
        <f t="shared" si="86"/>
        <v>0</v>
      </c>
      <c r="I327" s="30">
        <f t="shared" si="82"/>
        <v>0</v>
      </c>
      <c r="J327" s="29">
        <f t="shared" si="82"/>
        <v>0</v>
      </c>
      <c r="K327" s="23">
        <f t="shared" si="83"/>
        <v>0</v>
      </c>
      <c r="L327" s="31">
        <f t="shared" si="84"/>
        <v>0</v>
      </c>
    </row>
    <row r="328" spans="1:12" ht="12.75">
      <c r="A328" s="464"/>
      <c r="B328" s="192" t="s">
        <v>11</v>
      </c>
      <c r="C328" s="223">
        <v>4</v>
      </c>
      <c r="D328" s="223">
        <v>0</v>
      </c>
      <c r="E328" s="223">
        <f t="shared" si="85"/>
        <v>4</v>
      </c>
      <c r="F328" s="223">
        <v>0</v>
      </c>
      <c r="G328" s="223">
        <v>0</v>
      </c>
      <c r="H328" s="223">
        <f t="shared" si="86"/>
        <v>0</v>
      </c>
      <c r="I328" s="30">
        <f t="shared" si="82"/>
        <v>4</v>
      </c>
      <c r="J328" s="29">
        <f t="shared" si="82"/>
        <v>0</v>
      </c>
      <c r="K328" s="23">
        <f t="shared" si="83"/>
        <v>4</v>
      </c>
      <c r="L328" s="31">
        <f t="shared" si="84"/>
        <v>4</v>
      </c>
    </row>
    <row r="329" spans="1:12" ht="12.75">
      <c r="A329" s="464"/>
      <c r="B329" s="193" t="s">
        <v>12</v>
      </c>
      <c r="C329" s="223">
        <v>8</v>
      </c>
      <c r="D329" s="223">
        <v>0</v>
      </c>
      <c r="E329" s="223">
        <f t="shared" si="85"/>
        <v>8</v>
      </c>
      <c r="F329" s="223">
        <v>0</v>
      </c>
      <c r="G329" s="223">
        <v>0</v>
      </c>
      <c r="H329" s="223">
        <f t="shared" si="86"/>
        <v>0</v>
      </c>
      <c r="I329" s="194">
        <f t="shared" si="82"/>
        <v>8</v>
      </c>
      <c r="J329" s="58">
        <f t="shared" si="82"/>
        <v>0</v>
      </c>
      <c r="K329" s="121">
        <f t="shared" si="83"/>
        <v>8</v>
      </c>
      <c r="L329" s="195">
        <f t="shared" si="84"/>
        <v>8</v>
      </c>
    </row>
    <row r="330" spans="1:12" ht="13.5" thickBot="1">
      <c r="A330" s="37" t="s">
        <v>16</v>
      </c>
      <c r="B330" s="59"/>
      <c r="C330" s="39">
        <f>SUM(C326:C329)</f>
        <v>28</v>
      </c>
      <c r="D330" s="40">
        <f>SUM(D326:D329)</f>
        <v>12</v>
      </c>
      <c r="E330" s="412">
        <f t="shared" si="85"/>
        <v>40</v>
      </c>
      <c r="F330" s="59">
        <f>SUM(F326:F329)</f>
        <v>0</v>
      </c>
      <c r="G330" s="40">
        <f>SUM(G326:G329)</f>
        <v>2</v>
      </c>
      <c r="H330" s="416">
        <f t="shared" si="86"/>
        <v>2</v>
      </c>
      <c r="I330" s="43">
        <f>SUM(C330+F330)</f>
        <v>28</v>
      </c>
      <c r="J330" s="40">
        <f>SUM(D330+G330)</f>
        <v>14</v>
      </c>
      <c r="K330" s="42">
        <f>SUM(I330:J330)</f>
        <v>42</v>
      </c>
      <c r="L330" s="44">
        <f>K330</f>
        <v>42</v>
      </c>
    </row>
    <row r="331" spans="1:12" ht="12.75">
      <c r="A331" s="464" t="s">
        <v>72</v>
      </c>
      <c r="B331" s="191" t="s">
        <v>9</v>
      </c>
      <c r="C331" s="223">
        <v>20</v>
      </c>
      <c r="D331" s="223">
        <v>8</v>
      </c>
      <c r="E331" s="413">
        <f t="shared" si="85"/>
        <v>28</v>
      </c>
      <c r="F331" s="223">
        <v>1</v>
      </c>
      <c r="G331" s="223">
        <v>0</v>
      </c>
      <c r="H331" s="415">
        <f t="shared" si="86"/>
        <v>1</v>
      </c>
      <c r="I331" s="25">
        <f t="shared" si="82"/>
        <v>21</v>
      </c>
      <c r="J331" s="22">
        <f>SUM(D331+G331)</f>
        <v>8</v>
      </c>
      <c r="K331" s="196">
        <f>SUM(I331:J331)</f>
        <v>29</v>
      </c>
      <c r="L331" s="50">
        <f t="shared" si="84"/>
        <v>29</v>
      </c>
    </row>
    <row r="332" spans="1:12" s="4" customFormat="1" ht="12.75">
      <c r="A332" s="464"/>
      <c r="B332" s="192" t="s">
        <v>10</v>
      </c>
      <c r="C332" s="223">
        <v>11</v>
      </c>
      <c r="D332" s="223">
        <v>3</v>
      </c>
      <c r="E332" s="223">
        <f t="shared" si="85"/>
        <v>14</v>
      </c>
      <c r="F332" s="223">
        <v>0</v>
      </c>
      <c r="G332" s="223">
        <v>0</v>
      </c>
      <c r="H332" s="223">
        <f t="shared" si="86"/>
        <v>0</v>
      </c>
      <c r="I332" s="30">
        <f t="shared" si="82"/>
        <v>11</v>
      </c>
      <c r="J332" s="29">
        <f>SUM(D332+G332)</f>
        <v>3</v>
      </c>
      <c r="K332" s="126">
        <f>SUM(I332:J332)</f>
        <v>14</v>
      </c>
      <c r="L332" s="52">
        <f t="shared" si="84"/>
        <v>14</v>
      </c>
    </row>
    <row r="333" spans="1:12" ht="12.75">
      <c r="A333" s="464"/>
      <c r="B333" s="192" t="s">
        <v>11</v>
      </c>
      <c r="C333" s="223">
        <v>7</v>
      </c>
      <c r="D333" s="223">
        <v>0</v>
      </c>
      <c r="E333" s="223">
        <f t="shared" si="85"/>
        <v>7</v>
      </c>
      <c r="F333" s="223">
        <v>0</v>
      </c>
      <c r="G333" s="223">
        <v>0</v>
      </c>
      <c r="H333" s="223">
        <f t="shared" si="86"/>
        <v>0</v>
      </c>
      <c r="I333" s="30">
        <f t="shared" si="82"/>
        <v>7</v>
      </c>
      <c r="J333" s="29">
        <f>SUM(D333+G333)</f>
        <v>0</v>
      </c>
      <c r="K333" s="126">
        <f>SUM(I333:J333)</f>
        <v>7</v>
      </c>
      <c r="L333" s="52">
        <f t="shared" si="84"/>
        <v>7</v>
      </c>
    </row>
    <row r="334" spans="1:12" ht="12.75">
      <c r="A334" s="465"/>
      <c r="B334" s="193" t="s">
        <v>12</v>
      </c>
      <c r="C334" s="223">
        <v>20</v>
      </c>
      <c r="D334" s="223">
        <v>0</v>
      </c>
      <c r="E334" s="223">
        <f t="shared" si="85"/>
        <v>20</v>
      </c>
      <c r="F334" s="223">
        <v>0</v>
      </c>
      <c r="G334" s="223">
        <v>0</v>
      </c>
      <c r="H334" s="223">
        <f t="shared" si="86"/>
        <v>0</v>
      </c>
      <c r="I334" s="30">
        <f t="shared" si="82"/>
        <v>20</v>
      </c>
      <c r="J334" s="35">
        <f>SUM(D334+G334)</f>
        <v>0</v>
      </c>
      <c r="K334" s="99">
        <f>SUM(I334:J334)</f>
        <v>20</v>
      </c>
      <c r="L334" s="72">
        <f t="shared" si="84"/>
        <v>20</v>
      </c>
    </row>
    <row r="335" spans="1:12" ht="13.5" thickBot="1">
      <c r="A335" s="37" t="s">
        <v>16</v>
      </c>
      <c r="B335" s="59"/>
      <c r="C335" s="39">
        <f>SUM(C331:C334)</f>
        <v>58</v>
      </c>
      <c r="D335" s="40">
        <f aca="true" t="shared" si="87" ref="D335:K335">SUM(D331:D334)</f>
        <v>11</v>
      </c>
      <c r="E335" s="412">
        <f t="shared" si="85"/>
        <v>69</v>
      </c>
      <c r="F335" s="39">
        <f t="shared" si="87"/>
        <v>1</v>
      </c>
      <c r="G335" s="40">
        <f t="shared" si="87"/>
        <v>0</v>
      </c>
      <c r="H335" s="416">
        <f t="shared" si="86"/>
        <v>1</v>
      </c>
      <c r="I335" s="106">
        <f t="shared" si="87"/>
        <v>59</v>
      </c>
      <c r="J335" s="40">
        <f t="shared" si="87"/>
        <v>11</v>
      </c>
      <c r="K335" s="60">
        <f t="shared" si="87"/>
        <v>70</v>
      </c>
      <c r="L335" s="61">
        <f>SUM(L331:L334)</f>
        <v>70</v>
      </c>
    </row>
    <row r="336" spans="1:12" ht="12.75">
      <c r="A336" s="496" t="s">
        <v>101</v>
      </c>
      <c r="B336" s="192" t="s">
        <v>9</v>
      </c>
      <c r="C336" s="223">
        <v>22</v>
      </c>
      <c r="D336" s="414">
        <v>10</v>
      </c>
      <c r="E336" s="418">
        <f t="shared" si="85"/>
        <v>32</v>
      </c>
      <c r="F336" s="223">
        <v>0</v>
      </c>
      <c r="G336" s="223">
        <v>2</v>
      </c>
      <c r="H336" s="415">
        <f t="shared" si="86"/>
        <v>2</v>
      </c>
      <c r="I336" s="25">
        <f t="shared" si="82"/>
        <v>22</v>
      </c>
      <c r="J336" s="22">
        <f t="shared" si="82"/>
        <v>12</v>
      </c>
      <c r="K336" s="24">
        <f t="shared" si="83"/>
        <v>34</v>
      </c>
      <c r="L336" s="50">
        <f t="shared" si="84"/>
        <v>34</v>
      </c>
    </row>
    <row r="337" spans="1:12" s="4" customFormat="1" ht="12.75">
      <c r="A337" s="464"/>
      <c r="B337" s="192" t="s">
        <v>10</v>
      </c>
      <c r="C337" s="223">
        <v>15</v>
      </c>
      <c r="D337" s="223">
        <v>8</v>
      </c>
      <c r="E337" s="223">
        <f t="shared" si="85"/>
        <v>23</v>
      </c>
      <c r="F337" s="223">
        <v>0</v>
      </c>
      <c r="G337" s="223">
        <v>0</v>
      </c>
      <c r="H337" s="223">
        <f t="shared" si="86"/>
        <v>0</v>
      </c>
      <c r="I337" s="30">
        <f t="shared" si="82"/>
        <v>15</v>
      </c>
      <c r="J337" s="29">
        <f t="shared" si="82"/>
        <v>8</v>
      </c>
      <c r="K337" s="23">
        <f t="shared" si="83"/>
        <v>23</v>
      </c>
      <c r="L337" s="52">
        <f t="shared" si="84"/>
        <v>23</v>
      </c>
    </row>
    <row r="338" spans="1:12" ht="12.75">
      <c r="A338" s="464"/>
      <c r="B338" s="192" t="s">
        <v>11</v>
      </c>
      <c r="C338" s="223">
        <v>6</v>
      </c>
      <c r="D338" s="223">
        <v>1</v>
      </c>
      <c r="E338" s="223">
        <f t="shared" si="85"/>
        <v>7</v>
      </c>
      <c r="F338" s="223">
        <v>0</v>
      </c>
      <c r="G338" s="223">
        <v>0</v>
      </c>
      <c r="H338" s="223">
        <f t="shared" si="86"/>
        <v>0</v>
      </c>
      <c r="I338" s="30">
        <f t="shared" si="82"/>
        <v>6</v>
      </c>
      <c r="J338" s="29">
        <f t="shared" si="82"/>
        <v>1</v>
      </c>
      <c r="K338" s="23">
        <f t="shared" si="83"/>
        <v>7</v>
      </c>
      <c r="L338" s="52">
        <f t="shared" si="84"/>
        <v>7</v>
      </c>
    </row>
    <row r="339" spans="1:12" ht="12.75">
      <c r="A339" s="464"/>
      <c r="B339" s="193" t="s">
        <v>12</v>
      </c>
      <c r="C339" s="223">
        <v>21</v>
      </c>
      <c r="D339" s="223">
        <v>1</v>
      </c>
      <c r="E339" s="223">
        <f t="shared" si="85"/>
        <v>22</v>
      </c>
      <c r="F339" s="223">
        <v>0</v>
      </c>
      <c r="G339" s="223">
        <v>0</v>
      </c>
      <c r="H339" s="223">
        <f t="shared" si="86"/>
        <v>0</v>
      </c>
      <c r="I339" s="30">
        <f t="shared" si="82"/>
        <v>21</v>
      </c>
      <c r="J339" s="35">
        <f t="shared" si="82"/>
        <v>1</v>
      </c>
      <c r="K339" s="71">
        <f t="shared" si="83"/>
        <v>22</v>
      </c>
      <c r="L339" s="197">
        <f t="shared" si="84"/>
        <v>22</v>
      </c>
    </row>
    <row r="340" spans="1:12" ht="13.5" thickBot="1">
      <c r="A340" s="37" t="s">
        <v>16</v>
      </c>
      <c r="B340" s="59"/>
      <c r="C340" s="39">
        <f>SUM(C336:C339)</f>
        <v>64</v>
      </c>
      <c r="D340" s="40">
        <f aca="true" t="shared" si="88" ref="D340:L340">SUM(D336:D339)</f>
        <v>20</v>
      </c>
      <c r="E340" s="416">
        <f t="shared" si="85"/>
        <v>84</v>
      </c>
      <c r="F340" s="39">
        <f t="shared" si="88"/>
        <v>0</v>
      </c>
      <c r="G340" s="40">
        <f t="shared" si="88"/>
        <v>2</v>
      </c>
      <c r="H340" s="412">
        <f t="shared" si="86"/>
        <v>2</v>
      </c>
      <c r="I340" s="106">
        <f t="shared" si="88"/>
        <v>64</v>
      </c>
      <c r="J340" s="40">
        <f t="shared" si="88"/>
        <v>22</v>
      </c>
      <c r="K340" s="42">
        <f t="shared" si="88"/>
        <v>86</v>
      </c>
      <c r="L340" s="61">
        <f t="shared" si="88"/>
        <v>86</v>
      </c>
    </row>
    <row r="341" spans="1:12" ht="12.75">
      <c r="A341" s="464" t="s">
        <v>73</v>
      </c>
      <c r="B341" s="191" t="s">
        <v>9</v>
      </c>
      <c r="C341" s="223">
        <v>20</v>
      </c>
      <c r="D341" s="223">
        <v>8</v>
      </c>
      <c r="E341" s="415">
        <f t="shared" si="85"/>
        <v>28</v>
      </c>
      <c r="F341" s="223">
        <v>0</v>
      </c>
      <c r="G341" s="223">
        <v>2</v>
      </c>
      <c r="H341" s="417">
        <f t="shared" si="86"/>
        <v>2</v>
      </c>
      <c r="I341" s="25">
        <f t="shared" si="82"/>
        <v>20</v>
      </c>
      <c r="J341" s="22">
        <f>SUM(D341+G341)</f>
        <v>10</v>
      </c>
      <c r="K341" s="24">
        <f>SUM(I341:J341)</f>
        <v>30</v>
      </c>
      <c r="L341" s="50">
        <f t="shared" si="84"/>
        <v>30</v>
      </c>
    </row>
    <row r="342" spans="1:12" s="4" customFormat="1" ht="12.75">
      <c r="A342" s="464"/>
      <c r="B342" s="192" t="s">
        <v>10</v>
      </c>
      <c r="C342" s="223">
        <v>9</v>
      </c>
      <c r="D342" s="223">
        <v>2</v>
      </c>
      <c r="E342" s="223">
        <f t="shared" si="85"/>
        <v>11</v>
      </c>
      <c r="F342" s="223">
        <v>0</v>
      </c>
      <c r="G342" s="223">
        <v>0</v>
      </c>
      <c r="H342" s="223">
        <f t="shared" si="86"/>
        <v>0</v>
      </c>
      <c r="I342" s="30">
        <f t="shared" si="82"/>
        <v>9</v>
      </c>
      <c r="J342" s="29">
        <f>SUM(D342+G342)</f>
        <v>2</v>
      </c>
      <c r="K342" s="23">
        <f>SUM(I342:J342)</f>
        <v>11</v>
      </c>
      <c r="L342" s="52">
        <f t="shared" si="84"/>
        <v>11</v>
      </c>
    </row>
    <row r="343" spans="1:12" ht="12.75">
      <c r="A343" s="464"/>
      <c r="B343" s="192" t="s">
        <v>11</v>
      </c>
      <c r="C343" s="223">
        <v>6</v>
      </c>
      <c r="D343" s="223">
        <v>0</v>
      </c>
      <c r="E343" s="223">
        <f t="shared" si="85"/>
        <v>6</v>
      </c>
      <c r="F343" s="223">
        <v>0</v>
      </c>
      <c r="G343" s="223">
        <v>0</v>
      </c>
      <c r="H343" s="223">
        <f t="shared" si="86"/>
        <v>0</v>
      </c>
      <c r="I343" s="30">
        <f t="shared" si="82"/>
        <v>6</v>
      </c>
      <c r="J343" s="29">
        <f>SUM(D343+G343)</f>
        <v>0</v>
      </c>
      <c r="K343" s="23">
        <f>SUM(I343:J343)</f>
        <v>6</v>
      </c>
      <c r="L343" s="52">
        <f t="shared" si="84"/>
        <v>6</v>
      </c>
    </row>
    <row r="344" spans="1:12" ht="12.75">
      <c r="A344" s="465"/>
      <c r="B344" s="193" t="s">
        <v>12</v>
      </c>
      <c r="C344" s="223">
        <v>12</v>
      </c>
      <c r="D344" s="223">
        <v>0</v>
      </c>
      <c r="E344" s="223">
        <f t="shared" si="85"/>
        <v>12</v>
      </c>
      <c r="F344" s="223">
        <v>0</v>
      </c>
      <c r="G344" s="223">
        <v>0</v>
      </c>
      <c r="H344" s="223">
        <f t="shared" si="86"/>
        <v>0</v>
      </c>
      <c r="I344" s="30">
        <f t="shared" si="82"/>
        <v>12</v>
      </c>
      <c r="J344" s="35">
        <f>SUM(D344+G344)</f>
        <v>0</v>
      </c>
      <c r="K344" s="71">
        <f>SUM(I344:J344)</f>
        <v>12</v>
      </c>
      <c r="L344" s="72">
        <f t="shared" si="84"/>
        <v>12</v>
      </c>
    </row>
    <row r="345" spans="1:12" ht="13.5" thickBot="1">
      <c r="A345" s="37" t="s">
        <v>16</v>
      </c>
      <c r="B345" s="59"/>
      <c r="C345" s="39">
        <f>SUM(C341:C344)</f>
        <v>47</v>
      </c>
      <c r="D345" s="40">
        <f aca="true" t="shared" si="89" ref="D345:L345">SUM(D341:D344)</f>
        <v>10</v>
      </c>
      <c r="E345" s="412">
        <f t="shared" si="85"/>
        <v>57</v>
      </c>
      <c r="F345" s="39">
        <f t="shared" si="89"/>
        <v>0</v>
      </c>
      <c r="G345" s="40">
        <f t="shared" si="89"/>
        <v>2</v>
      </c>
      <c r="H345" s="416">
        <f t="shared" si="86"/>
        <v>2</v>
      </c>
      <c r="I345" s="106">
        <f t="shared" si="89"/>
        <v>47</v>
      </c>
      <c r="J345" s="40">
        <f t="shared" si="89"/>
        <v>12</v>
      </c>
      <c r="K345" s="42">
        <f t="shared" si="89"/>
        <v>59</v>
      </c>
      <c r="L345" s="61">
        <f t="shared" si="89"/>
        <v>59</v>
      </c>
    </row>
    <row r="346" spans="1:12" ht="12.75">
      <c r="A346" s="463" t="s">
        <v>102</v>
      </c>
      <c r="B346" s="198" t="s">
        <v>9</v>
      </c>
      <c r="C346" s="223">
        <v>17</v>
      </c>
      <c r="D346" s="223">
        <v>16</v>
      </c>
      <c r="E346" s="413">
        <f t="shared" si="85"/>
        <v>33</v>
      </c>
      <c r="F346" s="223">
        <v>0</v>
      </c>
      <c r="G346" s="223">
        <v>0</v>
      </c>
      <c r="H346" s="415">
        <f t="shared" si="86"/>
        <v>0</v>
      </c>
      <c r="I346" s="25">
        <f aca="true" t="shared" si="90" ref="I346:J354">SUM(C346+F346)</f>
        <v>17</v>
      </c>
      <c r="J346" s="22">
        <f t="shared" si="90"/>
        <v>16</v>
      </c>
      <c r="K346" s="24">
        <f t="shared" si="83"/>
        <v>33</v>
      </c>
      <c r="L346" s="50">
        <f t="shared" si="84"/>
        <v>33</v>
      </c>
    </row>
    <row r="347" spans="1:12" s="4" customFormat="1" ht="12.75">
      <c r="A347" s="464"/>
      <c r="B347" s="192" t="s">
        <v>10</v>
      </c>
      <c r="C347" s="223">
        <v>3</v>
      </c>
      <c r="D347" s="223">
        <v>8</v>
      </c>
      <c r="E347" s="223">
        <f t="shared" si="85"/>
        <v>11</v>
      </c>
      <c r="F347" s="223">
        <v>0</v>
      </c>
      <c r="G347" s="223">
        <v>0</v>
      </c>
      <c r="H347" s="223">
        <f t="shared" si="86"/>
        <v>0</v>
      </c>
      <c r="I347" s="30">
        <f t="shared" si="90"/>
        <v>3</v>
      </c>
      <c r="J347" s="29">
        <f t="shared" si="90"/>
        <v>8</v>
      </c>
      <c r="K347" s="23">
        <f t="shared" si="83"/>
        <v>11</v>
      </c>
      <c r="L347" s="52">
        <f t="shared" si="84"/>
        <v>11</v>
      </c>
    </row>
    <row r="348" spans="1:12" ht="12.75">
      <c r="A348" s="464"/>
      <c r="B348" s="192" t="s">
        <v>11</v>
      </c>
      <c r="C348" s="223">
        <v>9</v>
      </c>
      <c r="D348" s="223">
        <v>0</v>
      </c>
      <c r="E348" s="223">
        <f t="shared" si="85"/>
        <v>9</v>
      </c>
      <c r="F348" s="223">
        <v>0</v>
      </c>
      <c r="G348" s="223">
        <v>0</v>
      </c>
      <c r="H348" s="223">
        <f t="shared" si="86"/>
        <v>0</v>
      </c>
      <c r="I348" s="30">
        <f t="shared" si="90"/>
        <v>9</v>
      </c>
      <c r="J348" s="29">
        <f t="shared" si="90"/>
        <v>0</v>
      </c>
      <c r="K348" s="23">
        <f t="shared" si="83"/>
        <v>9</v>
      </c>
      <c r="L348" s="52">
        <f t="shared" si="84"/>
        <v>9</v>
      </c>
    </row>
    <row r="349" spans="1:12" ht="12.75">
      <c r="A349" s="464"/>
      <c r="B349" s="193" t="s">
        <v>12</v>
      </c>
      <c r="C349" s="223">
        <v>11</v>
      </c>
      <c r="D349" s="223">
        <v>0</v>
      </c>
      <c r="E349" s="223">
        <f t="shared" si="85"/>
        <v>11</v>
      </c>
      <c r="F349" s="223">
        <v>0</v>
      </c>
      <c r="G349" s="223">
        <v>0</v>
      </c>
      <c r="H349" s="223">
        <f t="shared" si="86"/>
        <v>0</v>
      </c>
      <c r="I349" s="30">
        <f t="shared" si="90"/>
        <v>11</v>
      </c>
      <c r="J349" s="35">
        <f t="shared" si="90"/>
        <v>0</v>
      </c>
      <c r="K349" s="71">
        <f t="shared" si="83"/>
        <v>11</v>
      </c>
      <c r="L349" s="197">
        <f t="shared" si="84"/>
        <v>11</v>
      </c>
    </row>
    <row r="350" spans="1:12" ht="13.5" thickBot="1">
      <c r="A350" s="37" t="s">
        <v>16</v>
      </c>
      <c r="B350" s="59"/>
      <c r="C350" s="39">
        <f>SUM(C346:C349)</f>
        <v>40</v>
      </c>
      <c r="D350" s="40">
        <f aca="true" t="shared" si="91" ref="D350:L350">SUM(D346:D349)</f>
        <v>24</v>
      </c>
      <c r="E350" s="412">
        <f t="shared" si="85"/>
        <v>64</v>
      </c>
      <c r="F350" s="39">
        <f t="shared" si="91"/>
        <v>0</v>
      </c>
      <c r="G350" s="40">
        <f t="shared" si="91"/>
        <v>0</v>
      </c>
      <c r="H350" s="412">
        <f t="shared" si="86"/>
        <v>0</v>
      </c>
      <c r="I350" s="106">
        <f t="shared" si="91"/>
        <v>40</v>
      </c>
      <c r="J350" s="40">
        <f t="shared" si="91"/>
        <v>24</v>
      </c>
      <c r="K350" s="42">
        <f t="shared" si="91"/>
        <v>64</v>
      </c>
      <c r="L350" s="61">
        <f t="shared" si="91"/>
        <v>64</v>
      </c>
    </row>
    <row r="351" spans="1:12" ht="12.75">
      <c r="A351" s="464" t="s">
        <v>74</v>
      </c>
      <c r="B351" s="191" t="s">
        <v>9</v>
      </c>
      <c r="C351" s="223">
        <v>15</v>
      </c>
      <c r="D351" s="223">
        <v>6</v>
      </c>
      <c r="E351" s="413">
        <f t="shared" si="85"/>
        <v>21</v>
      </c>
      <c r="F351" s="223">
        <v>0</v>
      </c>
      <c r="G351" s="223">
        <v>0</v>
      </c>
      <c r="H351" s="417">
        <f t="shared" si="86"/>
        <v>0</v>
      </c>
      <c r="I351" s="25">
        <f t="shared" si="90"/>
        <v>15</v>
      </c>
      <c r="J351" s="22">
        <f t="shared" si="90"/>
        <v>6</v>
      </c>
      <c r="K351" s="24">
        <f>SUM(I351:J351)</f>
        <v>21</v>
      </c>
      <c r="L351" s="50">
        <f t="shared" si="84"/>
        <v>21</v>
      </c>
    </row>
    <row r="352" spans="1:12" s="4" customFormat="1" ht="12.75">
      <c r="A352" s="464"/>
      <c r="B352" s="192" t="s">
        <v>10</v>
      </c>
      <c r="C352" s="223">
        <v>3</v>
      </c>
      <c r="D352" s="223">
        <v>5</v>
      </c>
      <c r="E352" s="223">
        <f t="shared" si="85"/>
        <v>8</v>
      </c>
      <c r="F352" s="223">
        <v>0</v>
      </c>
      <c r="G352" s="223">
        <v>0</v>
      </c>
      <c r="H352" s="223">
        <f t="shared" si="86"/>
        <v>0</v>
      </c>
      <c r="I352" s="30">
        <f t="shared" si="90"/>
        <v>3</v>
      </c>
      <c r="J352" s="29">
        <f t="shared" si="90"/>
        <v>5</v>
      </c>
      <c r="K352" s="23">
        <f>SUM(I352:J352)</f>
        <v>8</v>
      </c>
      <c r="L352" s="52">
        <f t="shared" si="84"/>
        <v>8</v>
      </c>
    </row>
    <row r="353" spans="1:12" ht="12.75">
      <c r="A353" s="464"/>
      <c r="B353" s="192" t="s">
        <v>11</v>
      </c>
      <c r="C353" s="223">
        <v>3</v>
      </c>
      <c r="D353" s="223">
        <v>0</v>
      </c>
      <c r="E353" s="223">
        <f t="shared" si="85"/>
        <v>3</v>
      </c>
      <c r="F353" s="223">
        <v>0</v>
      </c>
      <c r="G353" s="223">
        <v>0</v>
      </c>
      <c r="H353" s="223">
        <f t="shared" si="86"/>
        <v>0</v>
      </c>
      <c r="I353" s="30">
        <f t="shared" si="90"/>
        <v>3</v>
      </c>
      <c r="J353" s="29">
        <f t="shared" si="90"/>
        <v>0</v>
      </c>
      <c r="K353" s="23">
        <f>SUM(I353:J353)</f>
        <v>3</v>
      </c>
      <c r="L353" s="52">
        <f t="shared" si="84"/>
        <v>3</v>
      </c>
    </row>
    <row r="354" spans="1:12" ht="12.75">
      <c r="A354" s="465"/>
      <c r="B354" s="193" t="s">
        <v>12</v>
      </c>
      <c r="C354" s="223">
        <v>5</v>
      </c>
      <c r="D354" s="223">
        <v>0</v>
      </c>
      <c r="E354" s="223">
        <f t="shared" si="85"/>
        <v>5</v>
      </c>
      <c r="F354" s="223">
        <v>0</v>
      </c>
      <c r="G354" s="223">
        <v>0</v>
      </c>
      <c r="H354" s="223">
        <f t="shared" si="86"/>
        <v>0</v>
      </c>
      <c r="I354" s="30">
        <f t="shared" si="90"/>
        <v>5</v>
      </c>
      <c r="J354" s="35">
        <f t="shared" si="90"/>
        <v>0</v>
      </c>
      <c r="K354" s="71">
        <f>SUM(I354:J354)</f>
        <v>5</v>
      </c>
      <c r="L354" s="72">
        <f t="shared" si="84"/>
        <v>5</v>
      </c>
    </row>
    <row r="355" spans="1:12" ht="13.5" thickBot="1">
      <c r="A355" s="37" t="s">
        <v>16</v>
      </c>
      <c r="B355" s="59"/>
      <c r="C355" s="39">
        <f>SUM(C351:C354)</f>
        <v>26</v>
      </c>
      <c r="D355" s="40">
        <f aca="true" t="shared" si="92" ref="D355:L355">SUM(D351:D354)</f>
        <v>11</v>
      </c>
      <c r="E355" s="412">
        <f t="shared" si="85"/>
        <v>37</v>
      </c>
      <c r="F355" s="39">
        <f t="shared" si="92"/>
        <v>0</v>
      </c>
      <c r="G355" s="40">
        <f t="shared" si="92"/>
        <v>0</v>
      </c>
      <c r="H355" s="416">
        <f t="shared" si="86"/>
        <v>0</v>
      </c>
      <c r="I355" s="106">
        <f t="shared" si="92"/>
        <v>26</v>
      </c>
      <c r="J355" s="40">
        <f t="shared" si="92"/>
        <v>11</v>
      </c>
      <c r="K355" s="42">
        <f t="shared" si="92"/>
        <v>37</v>
      </c>
      <c r="L355" s="61">
        <f t="shared" si="92"/>
        <v>37</v>
      </c>
    </row>
    <row r="356" spans="1:12" ht="12.75">
      <c r="A356" s="463" t="s">
        <v>103</v>
      </c>
      <c r="B356" s="198" t="s">
        <v>9</v>
      </c>
      <c r="C356" s="223">
        <v>20</v>
      </c>
      <c r="D356" s="223">
        <v>9</v>
      </c>
      <c r="E356" s="413">
        <f t="shared" si="85"/>
        <v>29</v>
      </c>
      <c r="F356" s="223">
        <v>0</v>
      </c>
      <c r="G356" s="223">
        <v>1</v>
      </c>
      <c r="H356" s="415">
        <f t="shared" si="86"/>
        <v>1</v>
      </c>
      <c r="I356" s="25">
        <f aca="true" t="shared" si="93" ref="I356:J364">SUM(C356+F356)</f>
        <v>20</v>
      </c>
      <c r="J356" s="22">
        <f t="shared" si="93"/>
        <v>10</v>
      </c>
      <c r="K356" s="24">
        <f t="shared" si="83"/>
        <v>30</v>
      </c>
      <c r="L356" s="50">
        <f t="shared" si="84"/>
        <v>30</v>
      </c>
    </row>
    <row r="357" spans="1:12" s="4" customFormat="1" ht="12.75">
      <c r="A357" s="464"/>
      <c r="B357" s="192" t="s">
        <v>10</v>
      </c>
      <c r="C357" s="223">
        <v>11</v>
      </c>
      <c r="D357" s="223">
        <v>5</v>
      </c>
      <c r="E357" s="223">
        <f t="shared" si="85"/>
        <v>16</v>
      </c>
      <c r="F357" s="223">
        <v>0</v>
      </c>
      <c r="G357" s="223">
        <v>0</v>
      </c>
      <c r="H357" s="223">
        <f t="shared" si="86"/>
        <v>0</v>
      </c>
      <c r="I357" s="30">
        <f t="shared" si="93"/>
        <v>11</v>
      </c>
      <c r="J357" s="29">
        <f t="shared" si="93"/>
        <v>5</v>
      </c>
      <c r="K357" s="23">
        <f t="shared" si="83"/>
        <v>16</v>
      </c>
      <c r="L357" s="52">
        <f t="shared" si="84"/>
        <v>16</v>
      </c>
    </row>
    <row r="358" spans="1:12" ht="12.75">
      <c r="A358" s="464"/>
      <c r="B358" s="192" t="s">
        <v>11</v>
      </c>
      <c r="C358" s="223">
        <v>7</v>
      </c>
      <c r="D358" s="223">
        <v>0</v>
      </c>
      <c r="E358" s="223">
        <f t="shared" si="85"/>
        <v>7</v>
      </c>
      <c r="F358" s="223">
        <v>0</v>
      </c>
      <c r="G358" s="223">
        <v>0</v>
      </c>
      <c r="H358" s="223">
        <f t="shared" si="86"/>
        <v>0</v>
      </c>
      <c r="I358" s="30">
        <f t="shared" si="93"/>
        <v>7</v>
      </c>
      <c r="J358" s="29">
        <f t="shared" si="93"/>
        <v>0</v>
      </c>
      <c r="K358" s="23">
        <f t="shared" si="83"/>
        <v>7</v>
      </c>
      <c r="L358" s="52">
        <f t="shared" si="84"/>
        <v>7</v>
      </c>
    </row>
    <row r="359" spans="1:12" ht="12.75">
      <c r="A359" s="464"/>
      <c r="B359" s="193" t="s">
        <v>12</v>
      </c>
      <c r="C359" s="223">
        <v>41</v>
      </c>
      <c r="D359" s="223">
        <v>0</v>
      </c>
      <c r="E359" s="223">
        <f t="shared" si="85"/>
        <v>41</v>
      </c>
      <c r="F359" s="223">
        <v>0</v>
      </c>
      <c r="G359" s="223">
        <v>0</v>
      </c>
      <c r="H359" s="223">
        <f t="shared" si="86"/>
        <v>0</v>
      </c>
      <c r="I359" s="30">
        <f t="shared" si="93"/>
        <v>41</v>
      </c>
      <c r="J359" s="35">
        <f t="shared" si="93"/>
        <v>0</v>
      </c>
      <c r="K359" s="71">
        <f t="shared" si="83"/>
        <v>41</v>
      </c>
      <c r="L359" s="197">
        <f t="shared" si="84"/>
        <v>41</v>
      </c>
    </row>
    <row r="360" spans="1:12" ht="13.5" thickBot="1">
      <c r="A360" s="37" t="s">
        <v>16</v>
      </c>
      <c r="B360" s="59"/>
      <c r="C360" s="39">
        <f aca="true" t="shared" si="94" ref="C360:L360">SUM(C356:C359)</f>
        <v>79</v>
      </c>
      <c r="D360" s="40">
        <f t="shared" si="94"/>
        <v>14</v>
      </c>
      <c r="E360" s="412">
        <f t="shared" si="85"/>
        <v>93</v>
      </c>
      <c r="F360" s="39">
        <f t="shared" si="94"/>
        <v>0</v>
      </c>
      <c r="G360" s="40">
        <f t="shared" si="94"/>
        <v>1</v>
      </c>
      <c r="H360" s="416">
        <f t="shared" si="86"/>
        <v>1</v>
      </c>
      <c r="I360" s="106">
        <f t="shared" si="94"/>
        <v>79</v>
      </c>
      <c r="J360" s="40">
        <f t="shared" si="94"/>
        <v>15</v>
      </c>
      <c r="K360" s="42">
        <f t="shared" si="94"/>
        <v>94</v>
      </c>
      <c r="L360" s="61">
        <f t="shared" si="94"/>
        <v>94</v>
      </c>
    </row>
    <row r="361" spans="1:12" ht="12.75">
      <c r="A361" s="464" t="s">
        <v>75</v>
      </c>
      <c r="B361" s="191" t="s">
        <v>9</v>
      </c>
      <c r="C361" s="223">
        <v>20</v>
      </c>
      <c r="D361" s="223">
        <v>8</v>
      </c>
      <c r="E361" s="413">
        <f t="shared" si="85"/>
        <v>28</v>
      </c>
      <c r="F361" s="223">
        <v>14</v>
      </c>
      <c r="G361" s="223">
        <v>4</v>
      </c>
      <c r="H361" s="415">
        <f t="shared" si="86"/>
        <v>18</v>
      </c>
      <c r="I361" s="25">
        <f t="shared" si="93"/>
        <v>34</v>
      </c>
      <c r="J361" s="22">
        <f t="shared" si="93"/>
        <v>12</v>
      </c>
      <c r="K361" s="24">
        <f>SUM(I361:J361)</f>
        <v>46</v>
      </c>
      <c r="L361" s="50">
        <f t="shared" si="84"/>
        <v>46</v>
      </c>
    </row>
    <row r="362" spans="1:12" s="4" customFormat="1" ht="12.75">
      <c r="A362" s="464"/>
      <c r="B362" s="192" t="s">
        <v>10</v>
      </c>
      <c r="C362" s="223">
        <v>11</v>
      </c>
      <c r="D362" s="223">
        <v>10</v>
      </c>
      <c r="E362" s="223">
        <f t="shared" si="85"/>
        <v>21</v>
      </c>
      <c r="F362" s="223">
        <v>0</v>
      </c>
      <c r="G362" s="223">
        <v>1</v>
      </c>
      <c r="H362" s="223">
        <f t="shared" si="86"/>
        <v>1</v>
      </c>
      <c r="I362" s="30">
        <f t="shared" si="93"/>
        <v>11</v>
      </c>
      <c r="J362" s="29">
        <f t="shared" si="93"/>
        <v>11</v>
      </c>
      <c r="K362" s="23">
        <f>SUM(I362:J362)</f>
        <v>22</v>
      </c>
      <c r="L362" s="52">
        <f t="shared" si="84"/>
        <v>22</v>
      </c>
    </row>
    <row r="363" spans="1:12" ht="12.75">
      <c r="A363" s="464"/>
      <c r="B363" s="192" t="s">
        <v>11</v>
      </c>
      <c r="C363" s="223">
        <v>9</v>
      </c>
      <c r="D363" s="223">
        <v>0</v>
      </c>
      <c r="E363" s="223">
        <f t="shared" si="85"/>
        <v>9</v>
      </c>
      <c r="F363" s="223">
        <v>0</v>
      </c>
      <c r="G363" s="223">
        <v>0</v>
      </c>
      <c r="H363" s="223">
        <f t="shared" si="86"/>
        <v>0</v>
      </c>
      <c r="I363" s="30">
        <f t="shared" si="93"/>
        <v>9</v>
      </c>
      <c r="J363" s="29">
        <f t="shared" si="93"/>
        <v>0</v>
      </c>
      <c r="K363" s="23">
        <f>SUM(I363:J363)</f>
        <v>9</v>
      </c>
      <c r="L363" s="52">
        <f t="shared" si="84"/>
        <v>9</v>
      </c>
    </row>
    <row r="364" spans="1:12" ht="12.75">
      <c r="A364" s="465"/>
      <c r="B364" s="193" t="s">
        <v>12</v>
      </c>
      <c r="C364" s="223">
        <v>24</v>
      </c>
      <c r="D364" s="223">
        <v>0</v>
      </c>
      <c r="E364" s="223">
        <f t="shared" si="85"/>
        <v>24</v>
      </c>
      <c r="F364" s="223">
        <v>0</v>
      </c>
      <c r="G364" s="223">
        <v>0</v>
      </c>
      <c r="H364" s="223">
        <f t="shared" si="86"/>
        <v>0</v>
      </c>
      <c r="I364" s="30">
        <f t="shared" si="93"/>
        <v>24</v>
      </c>
      <c r="J364" s="35">
        <f t="shared" si="93"/>
        <v>0</v>
      </c>
      <c r="K364" s="71">
        <f>SUM(I364:J364)</f>
        <v>24</v>
      </c>
      <c r="L364" s="72">
        <f t="shared" si="84"/>
        <v>24</v>
      </c>
    </row>
    <row r="365" spans="1:12" ht="13.5" thickBot="1">
      <c r="A365" s="37" t="s">
        <v>16</v>
      </c>
      <c r="B365" s="59"/>
      <c r="C365" s="39">
        <f>SUM(C361:C364)</f>
        <v>64</v>
      </c>
      <c r="D365" s="40">
        <f aca="true" t="shared" si="95" ref="D365:L365">SUM(D361:D364)</f>
        <v>18</v>
      </c>
      <c r="E365" s="223">
        <f t="shared" si="85"/>
        <v>82</v>
      </c>
      <c r="F365" s="39">
        <f t="shared" si="95"/>
        <v>14</v>
      </c>
      <c r="G365" s="40">
        <f t="shared" si="95"/>
        <v>5</v>
      </c>
      <c r="H365" s="223">
        <f t="shared" si="86"/>
        <v>19</v>
      </c>
      <c r="I365" s="106">
        <f t="shared" si="95"/>
        <v>78</v>
      </c>
      <c r="J365" s="40">
        <f t="shared" si="95"/>
        <v>23</v>
      </c>
      <c r="K365" s="42">
        <f t="shared" si="95"/>
        <v>101</v>
      </c>
      <c r="L365" s="61">
        <f t="shared" si="95"/>
        <v>101</v>
      </c>
    </row>
    <row r="366" spans="1:12" ht="13.5" thickBot="1">
      <c r="A366" s="466" t="s">
        <v>17</v>
      </c>
      <c r="B366" s="461"/>
      <c r="C366" s="62">
        <f>SUM(C365,C360,C355,C350,C345,C340,C330,C325,C335)</f>
        <v>493</v>
      </c>
      <c r="D366" s="62">
        <f aca="true" t="shared" si="96" ref="D366:L366">SUM(D365,D360,D355,D350,D345,D340,D330,D325,D335)</f>
        <v>146</v>
      </c>
      <c r="E366" s="62">
        <f t="shared" si="96"/>
        <v>639</v>
      </c>
      <c r="F366" s="62">
        <f t="shared" si="96"/>
        <v>20</v>
      </c>
      <c r="G366" s="62">
        <f t="shared" si="96"/>
        <v>20</v>
      </c>
      <c r="H366" s="62">
        <f t="shared" si="96"/>
        <v>40</v>
      </c>
      <c r="I366" s="199">
        <f t="shared" si="96"/>
        <v>513</v>
      </c>
      <c r="J366" s="62">
        <f t="shared" si="96"/>
        <v>166</v>
      </c>
      <c r="K366" s="62">
        <f t="shared" si="96"/>
        <v>679</v>
      </c>
      <c r="L366" s="109">
        <f t="shared" si="96"/>
        <v>679</v>
      </c>
    </row>
    <row r="367" spans="9:12" ht="12.75">
      <c r="I367" s="467" t="s">
        <v>18</v>
      </c>
      <c r="J367" s="468"/>
      <c r="K367" s="468"/>
      <c r="L367" s="20">
        <v>93</v>
      </c>
    </row>
    <row r="368" spans="9:12" ht="13.5" thickBot="1">
      <c r="I368" s="469" t="s">
        <v>19</v>
      </c>
      <c r="J368" s="470"/>
      <c r="K368" s="470"/>
      <c r="L368" s="66">
        <v>134</v>
      </c>
    </row>
    <row r="369" spans="9:12" ht="15.75" thickBot="1">
      <c r="I369" s="471" t="s">
        <v>16</v>
      </c>
      <c r="J369" s="472"/>
      <c r="K369" s="472"/>
      <c r="L369" s="76">
        <f>SUM(L366:L368)</f>
        <v>906</v>
      </c>
    </row>
    <row r="370" spans="1:12" s="4" customFormat="1" ht="12.75">
      <c r="A370" s="77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105"/>
    </row>
    <row r="371" spans="1:12" s="4" customFormat="1" ht="13.5" thickBot="1">
      <c r="A371" s="77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105"/>
    </row>
    <row r="372" spans="1:12" ht="15.75" thickBot="1">
      <c r="A372" s="493" t="s">
        <v>31</v>
      </c>
      <c r="B372" s="493"/>
      <c r="C372" s="493"/>
      <c r="D372" s="493"/>
      <c r="E372" s="493"/>
      <c r="F372" s="493"/>
      <c r="G372" s="493"/>
      <c r="H372" s="493"/>
      <c r="I372" s="493"/>
      <c r="J372" s="493"/>
      <c r="K372" s="493"/>
      <c r="L372" s="493"/>
    </row>
    <row r="373" spans="1:12" ht="13.5" thickBot="1">
      <c r="A373" s="459" t="s">
        <v>3</v>
      </c>
      <c r="B373" s="459" t="s">
        <v>4</v>
      </c>
      <c r="C373" s="462" t="s">
        <v>5</v>
      </c>
      <c r="D373" s="462"/>
      <c r="E373" s="462"/>
      <c r="F373" s="462" t="s">
        <v>6</v>
      </c>
      <c r="G373" s="462"/>
      <c r="H373" s="462"/>
      <c r="I373" s="462" t="s">
        <v>7</v>
      </c>
      <c r="J373" s="462"/>
      <c r="K373" s="462"/>
      <c r="L373" s="459" t="s">
        <v>8</v>
      </c>
    </row>
    <row r="374" spans="1:13" ht="13.5" thickBot="1">
      <c r="A374" s="460"/>
      <c r="B374" s="459"/>
      <c r="C374" s="17" t="s">
        <v>13</v>
      </c>
      <c r="D374" s="17" t="s">
        <v>15</v>
      </c>
      <c r="E374" s="18" t="s">
        <v>14</v>
      </c>
      <c r="F374" s="17" t="s">
        <v>13</v>
      </c>
      <c r="G374" s="17" t="s">
        <v>15</v>
      </c>
      <c r="H374" s="18" t="s">
        <v>14</v>
      </c>
      <c r="I374" s="19" t="s">
        <v>13</v>
      </c>
      <c r="J374" s="17" t="s">
        <v>15</v>
      </c>
      <c r="K374" s="18" t="s">
        <v>14</v>
      </c>
      <c r="L374" s="459"/>
      <c r="M374" s="201"/>
    </row>
    <row r="375" spans="1:12" ht="12.75">
      <c r="A375" s="464" t="s">
        <v>59</v>
      </c>
      <c r="B375" s="191" t="s">
        <v>9</v>
      </c>
      <c r="C375" s="28">
        <v>35</v>
      </c>
      <c r="D375" s="28">
        <v>8</v>
      </c>
      <c r="E375" s="24">
        <f>SUM(C375:D375)</f>
        <v>43</v>
      </c>
      <c r="F375" s="51">
        <v>35</v>
      </c>
      <c r="G375" s="29">
        <v>16</v>
      </c>
      <c r="H375" s="24">
        <f>SUM(F375:G375)</f>
        <v>51</v>
      </c>
      <c r="I375" s="25">
        <f>SUM(C375+F375)</f>
        <v>70</v>
      </c>
      <c r="J375" s="22">
        <f>SUM(D375+G375)</f>
        <v>24</v>
      </c>
      <c r="K375" s="24">
        <f>SUM(I375:J375)</f>
        <v>94</v>
      </c>
      <c r="L375" s="50">
        <f aca="true" t="shared" si="97" ref="L375:L400">K375</f>
        <v>94</v>
      </c>
    </row>
    <row r="376" spans="1:12" s="4" customFormat="1" ht="12.75">
      <c r="A376" s="464"/>
      <c r="B376" s="192" t="s">
        <v>10</v>
      </c>
      <c r="C376" s="28">
        <v>36</v>
      </c>
      <c r="D376" s="29">
        <v>34</v>
      </c>
      <c r="E376" s="23">
        <f>SUM(C376:D376)</f>
        <v>70</v>
      </c>
      <c r="F376" s="51">
        <v>0</v>
      </c>
      <c r="G376" s="29">
        <v>3</v>
      </c>
      <c r="H376" s="23">
        <f>SUM(F376:G376)</f>
        <v>3</v>
      </c>
      <c r="I376" s="30">
        <f aca="true" t="shared" si="98" ref="I376:J378">SUM(C376+F376)</f>
        <v>36</v>
      </c>
      <c r="J376" s="29">
        <f t="shared" si="98"/>
        <v>37</v>
      </c>
      <c r="K376" s="23">
        <f>SUM(I376:J376)</f>
        <v>73</v>
      </c>
      <c r="L376" s="52">
        <f t="shared" si="97"/>
        <v>73</v>
      </c>
    </row>
    <row r="377" spans="1:12" ht="12.75">
      <c r="A377" s="464"/>
      <c r="B377" s="192" t="s">
        <v>11</v>
      </c>
      <c r="C377" s="28">
        <v>34</v>
      </c>
      <c r="D377" s="29">
        <v>8</v>
      </c>
      <c r="E377" s="23">
        <f>SUM(C377:D377)</f>
        <v>42</v>
      </c>
      <c r="F377" s="51">
        <v>0</v>
      </c>
      <c r="G377" s="29">
        <v>0</v>
      </c>
      <c r="H377" s="23">
        <f>SUM(F377:G377)</f>
        <v>0</v>
      </c>
      <c r="I377" s="30">
        <f t="shared" si="98"/>
        <v>34</v>
      </c>
      <c r="J377" s="29">
        <f t="shared" si="98"/>
        <v>8</v>
      </c>
      <c r="K377" s="23">
        <f>SUM(I377:J377)</f>
        <v>42</v>
      </c>
      <c r="L377" s="52">
        <f t="shared" si="97"/>
        <v>42</v>
      </c>
    </row>
    <row r="378" spans="1:13" ht="12.75">
      <c r="A378" s="465"/>
      <c r="B378" s="193" t="s">
        <v>12</v>
      </c>
      <c r="C378" s="108">
        <v>27</v>
      </c>
      <c r="D378" s="55">
        <v>0</v>
      </c>
      <c r="E378" s="71">
        <f>SUM(C378:D378)</f>
        <v>27</v>
      </c>
      <c r="F378" s="54">
        <v>0</v>
      </c>
      <c r="G378" s="55">
        <v>0</v>
      </c>
      <c r="H378" s="71">
        <f>SUM(F378:G378)</f>
        <v>0</v>
      </c>
      <c r="I378" s="30">
        <f t="shared" si="98"/>
        <v>27</v>
      </c>
      <c r="J378" s="35">
        <f t="shared" si="98"/>
        <v>0</v>
      </c>
      <c r="K378" s="71">
        <f>SUM(I378:J378)</f>
        <v>27</v>
      </c>
      <c r="L378" s="72">
        <f t="shared" si="97"/>
        <v>27</v>
      </c>
      <c r="M378" s="4"/>
    </row>
    <row r="379" spans="1:13" ht="13.5" thickBot="1">
      <c r="A379" s="37" t="s">
        <v>16</v>
      </c>
      <c r="B379" s="59"/>
      <c r="C379" s="39">
        <f>SUM(C375:C378)</f>
        <v>132</v>
      </c>
      <c r="D379" s="40">
        <f aca="true" t="shared" si="99" ref="D379:K379">SUM(D375:D378)</f>
        <v>50</v>
      </c>
      <c r="E379" s="42">
        <f t="shared" si="99"/>
        <v>182</v>
      </c>
      <c r="F379" s="39">
        <f>SUM(F375:F378)</f>
        <v>35</v>
      </c>
      <c r="G379" s="40">
        <f t="shared" si="99"/>
        <v>19</v>
      </c>
      <c r="H379" s="42">
        <f t="shared" si="99"/>
        <v>54</v>
      </c>
      <c r="I379" s="43">
        <f t="shared" si="99"/>
        <v>167</v>
      </c>
      <c r="J379" s="40">
        <f t="shared" si="99"/>
        <v>69</v>
      </c>
      <c r="K379" s="42">
        <f t="shared" si="99"/>
        <v>236</v>
      </c>
      <c r="L379" s="61">
        <f t="shared" si="97"/>
        <v>236</v>
      </c>
      <c r="M379" s="202"/>
    </row>
    <row r="380" spans="1:12" ht="12.75">
      <c r="A380" s="496" t="s">
        <v>60</v>
      </c>
      <c r="B380" s="192" t="s">
        <v>9</v>
      </c>
      <c r="C380" s="28">
        <v>31</v>
      </c>
      <c r="D380" s="29">
        <v>5</v>
      </c>
      <c r="E380" s="24">
        <f>SUM(C380:D380)</f>
        <v>36</v>
      </c>
      <c r="F380" s="51">
        <v>27</v>
      </c>
      <c r="G380" s="29">
        <v>10</v>
      </c>
      <c r="H380" s="24">
        <f>SUM(F380:G380)</f>
        <v>37</v>
      </c>
      <c r="I380" s="25">
        <f aca="true" t="shared" si="100" ref="I380:J383">SUM(C380+F380)</f>
        <v>58</v>
      </c>
      <c r="J380" s="22">
        <f t="shared" si="100"/>
        <v>15</v>
      </c>
      <c r="K380" s="24">
        <f>SUM(I380:J380)</f>
        <v>73</v>
      </c>
      <c r="L380" s="50">
        <f t="shared" si="97"/>
        <v>73</v>
      </c>
    </row>
    <row r="381" spans="1:12" s="4" customFormat="1" ht="12.75">
      <c r="A381" s="464"/>
      <c r="B381" s="192" t="s">
        <v>10</v>
      </c>
      <c r="C381" s="28">
        <v>27</v>
      </c>
      <c r="D381" s="29">
        <v>18</v>
      </c>
      <c r="E381" s="23">
        <f>SUM(C381:D381)</f>
        <v>45</v>
      </c>
      <c r="F381" s="51">
        <v>0</v>
      </c>
      <c r="G381" s="29">
        <v>1</v>
      </c>
      <c r="H381" s="23">
        <f>SUM(F381:G381)</f>
        <v>1</v>
      </c>
      <c r="I381" s="30">
        <f t="shared" si="100"/>
        <v>27</v>
      </c>
      <c r="J381" s="29">
        <f t="shared" si="100"/>
        <v>19</v>
      </c>
      <c r="K381" s="23">
        <f>SUM(I381:J381)</f>
        <v>46</v>
      </c>
      <c r="L381" s="52">
        <f t="shared" si="97"/>
        <v>46</v>
      </c>
    </row>
    <row r="382" spans="1:12" ht="12.75">
      <c r="A382" s="464"/>
      <c r="B382" s="192" t="s">
        <v>11</v>
      </c>
      <c r="C382" s="28">
        <v>23</v>
      </c>
      <c r="D382" s="29">
        <v>6</v>
      </c>
      <c r="E382" s="23">
        <f>SUM(C382:D382)</f>
        <v>29</v>
      </c>
      <c r="F382" s="51">
        <v>0</v>
      </c>
      <c r="G382" s="29">
        <v>0</v>
      </c>
      <c r="H382" s="23">
        <f>SUM(F382:G382)</f>
        <v>0</v>
      </c>
      <c r="I382" s="30">
        <f t="shared" si="100"/>
        <v>23</v>
      </c>
      <c r="J382" s="29">
        <f t="shared" si="100"/>
        <v>6</v>
      </c>
      <c r="K382" s="23">
        <f>SUM(I382:J382)</f>
        <v>29</v>
      </c>
      <c r="L382" s="52">
        <f t="shared" si="97"/>
        <v>29</v>
      </c>
    </row>
    <row r="383" spans="1:12" ht="12.75">
      <c r="A383" s="465"/>
      <c r="B383" s="193" t="s">
        <v>12</v>
      </c>
      <c r="C383" s="108">
        <v>15</v>
      </c>
      <c r="D383" s="55">
        <v>0</v>
      </c>
      <c r="E383" s="71">
        <f>SUM(C383:D383)</f>
        <v>15</v>
      </c>
      <c r="F383" s="54">
        <v>0</v>
      </c>
      <c r="G383" s="55">
        <v>0</v>
      </c>
      <c r="H383" s="71">
        <f>SUM(F383:G383)</f>
        <v>0</v>
      </c>
      <c r="I383" s="30">
        <f t="shared" si="100"/>
        <v>15</v>
      </c>
      <c r="J383" s="35">
        <f t="shared" si="100"/>
        <v>0</v>
      </c>
      <c r="K383" s="71">
        <f>SUM(I383:J383)</f>
        <v>15</v>
      </c>
      <c r="L383" s="72">
        <f t="shared" si="97"/>
        <v>15</v>
      </c>
    </row>
    <row r="384" spans="1:12" ht="13.5" thickBot="1">
      <c r="A384" s="37" t="s">
        <v>16</v>
      </c>
      <c r="B384" s="59"/>
      <c r="C384" s="39">
        <f>SUM(C380:C383)</f>
        <v>96</v>
      </c>
      <c r="D384" s="40">
        <f aca="true" t="shared" si="101" ref="D384:K384">SUM(D380:D383)</f>
        <v>29</v>
      </c>
      <c r="E384" s="42">
        <f t="shared" si="101"/>
        <v>125</v>
      </c>
      <c r="F384" s="39">
        <f t="shared" si="101"/>
        <v>27</v>
      </c>
      <c r="G384" s="40">
        <f t="shared" si="101"/>
        <v>11</v>
      </c>
      <c r="H384" s="42">
        <f t="shared" si="101"/>
        <v>38</v>
      </c>
      <c r="I384" s="43">
        <f t="shared" si="101"/>
        <v>123</v>
      </c>
      <c r="J384" s="40">
        <f t="shared" si="101"/>
        <v>40</v>
      </c>
      <c r="K384" s="42">
        <f t="shared" si="101"/>
        <v>163</v>
      </c>
      <c r="L384" s="61">
        <f t="shared" si="97"/>
        <v>163</v>
      </c>
    </row>
    <row r="385" spans="1:12" ht="12.75">
      <c r="A385" s="496" t="s">
        <v>61</v>
      </c>
      <c r="B385" s="192" t="s">
        <v>9</v>
      </c>
      <c r="C385" s="28">
        <v>40</v>
      </c>
      <c r="D385" s="29">
        <v>13</v>
      </c>
      <c r="E385" s="24">
        <f>SUM(C385:D385)</f>
        <v>53</v>
      </c>
      <c r="F385" s="51">
        <v>100</v>
      </c>
      <c r="G385" s="29">
        <v>36</v>
      </c>
      <c r="H385" s="24">
        <f>SUM(F385:G385)</f>
        <v>136</v>
      </c>
      <c r="I385" s="25">
        <f aca="true" t="shared" si="102" ref="I385:J388">SUM(C385+F385)</f>
        <v>140</v>
      </c>
      <c r="J385" s="22">
        <f t="shared" si="102"/>
        <v>49</v>
      </c>
      <c r="K385" s="24">
        <f>SUM(I385:J385)</f>
        <v>189</v>
      </c>
      <c r="L385" s="50">
        <f t="shared" si="97"/>
        <v>189</v>
      </c>
    </row>
    <row r="386" spans="1:12" s="4" customFormat="1" ht="12.75">
      <c r="A386" s="464"/>
      <c r="B386" s="192" t="s">
        <v>10</v>
      </c>
      <c r="C386" s="28">
        <v>51</v>
      </c>
      <c r="D386" s="29">
        <v>62</v>
      </c>
      <c r="E386" s="23">
        <f>SUM(C386:D386)</f>
        <v>113</v>
      </c>
      <c r="F386" s="51">
        <v>0</v>
      </c>
      <c r="G386" s="29">
        <v>4</v>
      </c>
      <c r="H386" s="23">
        <f>SUM(F386:G386)</f>
        <v>4</v>
      </c>
      <c r="I386" s="30">
        <f t="shared" si="102"/>
        <v>51</v>
      </c>
      <c r="J386" s="29">
        <f t="shared" si="102"/>
        <v>66</v>
      </c>
      <c r="K386" s="23">
        <f>SUM(I386:J386)</f>
        <v>117</v>
      </c>
      <c r="L386" s="52">
        <f t="shared" si="97"/>
        <v>117</v>
      </c>
    </row>
    <row r="387" spans="1:12" ht="12.75">
      <c r="A387" s="464"/>
      <c r="B387" s="192" t="s">
        <v>11</v>
      </c>
      <c r="C387" s="28">
        <v>55</v>
      </c>
      <c r="D387" s="29">
        <v>18</v>
      </c>
      <c r="E387" s="23">
        <f>SUM(C387:D387)</f>
        <v>73</v>
      </c>
      <c r="F387" s="51">
        <v>2</v>
      </c>
      <c r="G387" s="29">
        <v>0</v>
      </c>
      <c r="H387" s="23">
        <f>SUM(F387:G387)</f>
        <v>2</v>
      </c>
      <c r="I387" s="30">
        <f t="shared" si="102"/>
        <v>57</v>
      </c>
      <c r="J387" s="29">
        <f t="shared" si="102"/>
        <v>18</v>
      </c>
      <c r="K387" s="23">
        <f>SUM(I387:J387)</f>
        <v>75</v>
      </c>
      <c r="L387" s="52">
        <f t="shared" si="97"/>
        <v>75</v>
      </c>
    </row>
    <row r="388" spans="1:12" ht="12.75">
      <c r="A388" s="465"/>
      <c r="B388" s="193" t="s">
        <v>12</v>
      </c>
      <c r="C388" s="108">
        <v>13</v>
      </c>
      <c r="D388" s="55">
        <v>0</v>
      </c>
      <c r="E388" s="71">
        <f>SUM(C388:D388)</f>
        <v>13</v>
      </c>
      <c r="F388" s="54">
        <v>0</v>
      </c>
      <c r="G388" s="55">
        <v>0</v>
      </c>
      <c r="H388" s="71">
        <f>SUM(F388:G388)</f>
        <v>0</v>
      </c>
      <c r="I388" s="30">
        <f t="shared" si="102"/>
        <v>13</v>
      </c>
      <c r="J388" s="35">
        <f t="shared" si="102"/>
        <v>0</v>
      </c>
      <c r="K388" s="71">
        <f>SUM(I388:J388)</f>
        <v>13</v>
      </c>
      <c r="L388" s="72">
        <f t="shared" si="97"/>
        <v>13</v>
      </c>
    </row>
    <row r="389" spans="1:12" ht="13.5" thickBot="1">
      <c r="A389" s="37" t="s">
        <v>16</v>
      </c>
      <c r="B389" s="59"/>
      <c r="C389" s="39">
        <f>SUM(C385:C388)</f>
        <v>159</v>
      </c>
      <c r="D389" s="40">
        <f aca="true" t="shared" si="103" ref="D389:K389">SUM(D385:D388)</f>
        <v>93</v>
      </c>
      <c r="E389" s="42">
        <f t="shared" si="103"/>
        <v>252</v>
      </c>
      <c r="F389" s="39">
        <f t="shared" si="103"/>
        <v>102</v>
      </c>
      <c r="G389" s="40">
        <f t="shared" si="103"/>
        <v>40</v>
      </c>
      <c r="H389" s="42">
        <f t="shared" si="103"/>
        <v>142</v>
      </c>
      <c r="I389" s="43">
        <f t="shared" si="103"/>
        <v>261</v>
      </c>
      <c r="J389" s="40">
        <f t="shared" si="103"/>
        <v>133</v>
      </c>
      <c r="K389" s="42">
        <f t="shared" si="103"/>
        <v>394</v>
      </c>
      <c r="L389" s="61">
        <f t="shared" si="97"/>
        <v>394</v>
      </c>
    </row>
    <row r="390" spans="1:12" ht="12.75">
      <c r="A390" s="496" t="s">
        <v>62</v>
      </c>
      <c r="B390" s="192" t="s">
        <v>9</v>
      </c>
      <c r="C390" s="28">
        <v>31</v>
      </c>
      <c r="D390" s="29">
        <v>7</v>
      </c>
      <c r="E390" s="24">
        <f>SUM(C390:D390)</f>
        <v>38</v>
      </c>
      <c r="F390" s="51">
        <v>31</v>
      </c>
      <c r="G390" s="29">
        <v>6</v>
      </c>
      <c r="H390" s="24">
        <f>SUM(F390:G390)</f>
        <v>37</v>
      </c>
      <c r="I390" s="25">
        <f aca="true" t="shared" si="104" ref="I390:J393">SUM(C390+F390)</f>
        <v>62</v>
      </c>
      <c r="J390" s="22">
        <f t="shared" si="104"/>
        <v>13</v>
      </c>
      <c r="K390" s="24">
        <f>SUM(I390:J390)</f>
        <v>75</v>
      </c>
      <c r="L390" s="50">
        <f t="shared" si="97"/>
        <v>75</v>
      </c>
    </row>
    <row r="391" spans="1:12" s="4" customFormat="1" ht="12.75">
      <c r="A391" s="464"/>
      <c r="B391" s="192" t="s">
        <v>10</v>
      </c>
      <c r="C391" s="28">
        <v>25</v>
      </c>
      <c r="D391" s="29">
        <v>5</v>
      </c>
      <c r="E391" s="23">
        <f>SUM(C391:D391)</f>
        <v>30</v>
      </c>
      <c r="F391" s="51">
        <v>0</v>
      </c>
      <c r="G391" s="29">
        <v>4</v>
      </c>
      <c r="H391" s="23">
        <f>SUM(F391:G391)</f>
        <v>4</v>
      </c>
      <c r="I391" s="30">
        <f t="shared" si="104"/>
        <v>25</v>
      </c>
      <c r="J391" s="29">
        <f t="shared" si="104"/>
        <v>9</v>
      </c>
      <c r="K391" s="23">
        <f>SUM(I391:J391)</f>
        <v>34</v>
      </c>
      <c r="L391" s="52">
        <f t="shared" si="97"/>
        <v>34</v>
      </c>
    </row>
    <row r="392" spans="1:12" ht="12.75">
      <c r="A392" s="464"/>
      <c r="B392" s="192" t="s">
        <v>11</v>
      </c>
      <c r="C392" s="28">
        <v>25</v>
      </c>
      <c r="D392" s="29">
        <v>11</v>
      </c>
      <c r="E392" s="23">
        <f>SUM(C392:D392)</f>
        <v>36</v>
      </c>
      <c r="F392" s="51">
        <v>0</v>
      </c>
      <c r="G392" s="29">
        <v>0</v>
      </c>
      <c r="H392" s="23">
        <f>SUM(F392:G392)</f>
        <v>0</v>
      </c>
      <c r="I392" s="30">
        <f t="shared" si="104"/>
        <v>25</v>
      </c>
      <c r="J392" s="29">
        <f t="shared" si="104"/>
        <v>11</v>
      </c>
      <c r="K392" s="23">
        <f>SUM(I392:J392)</f>
        <v>36</v>
      </c>
      <c r="L392" s="52">
        <f t="shared" si="97"/>
        <v>36</v>
      </c>
    </row>
    <row r="393" spans="1:12" ht="12.75">
      <c r="A393" s="465"/>
      <c r="B393" s="193" t="s">
        <v>12</v>
      </c>
      <c r="C393" s="108">
        <v>7</v>
      </c>
      <c r="D393" s="55">
        <v>0</v>
      </c>
      <c r="E393" s="71">
        <f>SUM(C393:D393)</f>
        <v>7</v>
      </c>
      <c r="F393" s="54">
        <v>0</v>
      </c>
      <c r="G393" s="55">
        <v>0</v>
      </c>
      <c r="H393" s="71">
        <f>SUM(F393:G393)</f>
        <v>0</v>
      </c>
      <c r="I393" s="30">
        <f t="shared" si="104"/>
        <v>7</v>
      </c>
      <c r="J393" s="35">
        <f t="shared" si="104"/>
        <v>0</v>
      </c>
      <c r="K393" s="71">
        <f>SUM(I393:J393)</f>
        <v>7</v>
      </c>
      <c r="L393" s="72">
        <f t="shared" si="97"/>
        <v>7</v>
      </c>
    </row>
    <row r="394" spans="1:12" ht="13.5" thickBot="1">
      <c r="A394" s="37" t="s">
        <v>16</v>
      </c>
      <c r="B394" s="59"/>
      <c r="C394" s="39">
        <f>SUM(C390:C393)</f>
        <v>88</v>
      </c>
      <c r="D394" s="40">
        <f aca="true" t="shared" si="105" ref="D394:K394">SUM(D390:D393)</f>
        <v>23</v>
      </c>
      <c r="E394" s="42">
        <f t="shared" si="105"/>
        <v>111</v>
      </c>
      <c r="F394" s="39">
        <f t="shared" si="105"/>
        <v>31</v>
      </c>
      <c r="G394" s="40">
        <f t="shared" si="105"/>
        <v>10</v>
      </c>
      <c r="H394" s="42">
        <f t="shared" si="105"/>
        <v>41</v>
      </c>
      <c r="I394" s="43">
        <f t="shared" si="105"/>
        <v>119</v>
      </c>
      <c r="J394" s="40">
        <f t="shared" si="105"/>
        <v>33</v>
      </c>
      <c r="K394" s="42">
        <f t="shared" si="105"/>
        <v>152</v>
      </c>
      <c r="L394" s="61">
        <f t="shared" si="97"/>
        <v>152</v>
      </c>
    </row>
    <row r="395" spans="1:12" ht="12.75">
      <c r="A395" s="476" t="s">
        <v>63</v>
      </c>
      <c r="B395" s="192" t="s">
        <v>9</v>
      </c>
      <c r="C395" s="28">
        <v>32</v>
      </c>
      <c r="D395" s="29">
        <v>5</v>
      </c>
      <c r="E395" s="24">
        <f>SUM(C395:D395)</f>
        <v>37</v>
      </c>
      <c r="F395" s="51">
        <v>21</v>
      </c>
      <c r="G395" s="29">
        <v>12</v>
      </c>
      <c r="H395" s="24">
        <f>SUM(F395:G395)</f>
        <v>33</v>
      </c>
      <c r="I395" s="25">
        <f aca="true" t="shared" si="106" ref="I395:J398">SUM(C395+F395)</f>
        <v>53</v>
      </c>
      <c r="J395" s="22">
        <f t="shared" si="106"/>
        <v>17</v>
      </c>
      <c r="K395" s="196">
        <f>SUM(I395:J395)</f>
        <v>70</v>
      </c>
      <c r="L395" s="50">
        <f t="shared" si="97"/>
        <v>70</v>
      </c>
    </row>
    <row r="396" spans="1:12" s="4" customFormat="1" ht="12.75">
      <c r="A396" s="473"/>
      <c r="B396" s="192" t="s">
        <v>10</v>
      </c>
      <c r="C396" s="28">
        <v>40</v>
      </c>
      <c r="D396" s="29">
        <v>10</v>
      </c>
      <c r="E396" s="23">
        <f>SUM(C396:D396)</f>
        <v>50</v>
      </c>
      <c r="F396" s="51">
        <v>0</v>
      </c>
      <c r="G396" s="29">
        <v>3</v>
      </c>
      <c r="H396" s="23">
        <f>SUM(F396:G396)</f>
        <v>3</v>
      </c>
      <c r="I396" s="30">
        <f t="shared" si="106"/>
        <v>40</v>
      </c>
      <c r="J396" s="29">
        <f t="shared" si="106"/>
        <v>13</v>
      </c>
      <c r="K396" s="126">
        <f>SUM(I396:J396)</f>
        <v>53</v>
      </c>
      <c r="L396" s="52">
        <f t="shared" si="97"/>
        <v>53</v>
      </c>
    </row>
    <row r="397" spans="1:12" ht="12.75">
      <c r="A397" s="473"/>
      <c r="B397" s="192" t="s">
        <v>11</v>
      </c>
      <c r="C397" s="28">
        <v>32</v>
      </c>
      <c r="D397" s="29">
        <v>1</v>
      </c>
      <c r="E397" s="23">
        <f>SUM(C397:D397)</f>
        <v>33</v>
      </c>
      <c r="F397" s="51">
        <v>0</v>
      </c>
      <c r="G397" s="29">
        <v>0</v>
      </c>
      <c r="H397" s="23">
        <f>SUM(F397:G397)</f>
        <v>0</v>
      </c>
      <c r="I397" s="30">
        <f t="shared" si="106"/>
        <v>32</v>
      </c>
      <c r="J397" s="29">
        <f t="shared" si="106"/>
        <v>1</v>
      </c>
      <c r="K397" s="126">
        <f>SUM(I397:J397)</f>
        <v>33</v>
      </c>
      <c r="L397" s="52">
        <f t="shared" si="97"/>
        <v>33</v>
      </c>
    </row>
    <row r="398" spans="1:12" ht="12.75">
      <c r="A398" s="474"/>
      <c r="B398" s="98" t="s">
        <v>12</v>
      </c>
      <c r="C398" s="108">
        <v>16</v>
      </c>
      <c r="D398" s="55">
        <v>0</v>
      </c>
      <c r="E398" s="71">
        <f>SUM(C398:D398)</f>
        <v>16</v>
      </c>
      <c r="F398" s="54">
        <v>0</v>
      </c>
      <c r="G398" s="55">
        <v>0</v>
      </c>
      <c r="H398" s="71">
        <f>SUM(F398:G398)</f>
        <v>0</v>
      </c>
      <c r="I398" s="30">
        <f t="shared" si="106"/>
        <v>16</v>
      </c>
      <c r="J398" s="35">
        <f t="shared" si="106"/>
        <v>0</v>
      </c>
      <c r="K398" s="99">
        <f>SUM(I398:J398)</f>
        <v>16</v>
      </c>
      <c r="L398" s="72">
        <f t="shared" si="97"/>
        <v>16</v>
      </c>
    </row>
    <row r="399" spans="1:12" ht="13.5" thickBot="1">
      <c r="A399" s="203" t="s">
        <v>16</v>
      </c>
      <c r="B399" s="204"/>
      <c r="C399" s="154">
        <f>SUM(C395:C398)</f>
        <v>120</v>
      </c>
      <c r="D399" s="155">
        <f aca="true" t="shared" si="107" ref="D399:K399">SUM(D395:D398)</f>
        <v>16</v>
      </c>
      <c r="E399" s="156">
        <f t="shared" si="107"/>
        <v>136</v>
      </c>
      <c r="F399" s="154">
        <f t="shared" si="107"/>
        <v>21</v>
      </c>
      <c r="G399" s="155">
        <f t="shared" si="107"/>
        <v>15</v>
      </c>
      <c r="H399" s="156">
        <f t="shared" si="107"/>
        <v>36</v>
      </c>
      <c r="I399" s="157">
        <f t="shared" si="107"/>
        <v>141</v>
      </c>
      <c r="J399" s="155">
        <f t="shared" si="107"/>
        <v>31</v>
      </c>
      <c r="K399" s="161">
        <f t="shared" si="107"/>
        <v>172</v>
      </c>
      <c r="L399" s="61">
        <f t="shared" si="97"/>
        <v>172</v>
      </c>
    </row>
    <row r="400" spans="1:12" ht="13.5" thickBot="1">
      <c r="A400" s="466" t="s">
        <v>17</v>
      </c>
      <c r="B400" s="461"/>
      <c r="C400" s="230">
        <f>SUM(C399,C394,C389,C384,C379)</f>
        <v>595</v>
      </c>
      <c r="D400" s="230">
        <f aca="true" t="shared" si="108" ref="D400:K400">SUM(D399,D394,D389,D384,D379)</f>
        <v>211</v>
      </c>
      <c r="E400" s="230">
        <f t="shared" si="108"/>
        <v>806</v>
      </c>
      <c r="F400" s="230">
        <f t="shared" si="108"/>
        <v>216</v>
      </c>
      <c r="G400" s="230">
        <f t="shared" si="108"/>
        <v>95</v>
      </c>
      <c r="H400" s="230">
        <f t="shared" si="108"/>
        <v>311</v>
      </c>
      <c r="I400" s="230">
        <f t="shared" si="108"/>
        <v>811</v>
      </c>
      <c r="J400" s="230">
        <f t="shared" si="108"/>
        <v>306</v>
      </c>
      <c r="K400" s="230">
        <f t="shared" si="108"/>
        <v>1117</v>
      </c>
      <c r="L400" s="205">
        <f t="shared" si="97"/>
        <v>1117</v>
      </c>
    </row>
    <row r="401" spans="3:12" ht="12.75">
      <c r="C401" s="231"/>
      <c r="D401" s="231"/>
      <c r="E401" s="231"/>
      <c r="F401" s="231"/>
      <c r="G401" s="231"/>
      <c r="H401" s="231"/>
      <c r="I401" s="529" t="s">
        <v>18</v>
      </c>
      <c r="J401" s="530"/>
      <c r="K401" s="531"/>
      <c r="L401" s="20">
        <v>278</v>
      </c>
    </row>
    <row r="402" spans="3:12" ht="13.5" thickBot="1">
      <c r="C402" s="231"/>
      <c r="D402" s="231"/>
      <c r="E402" s="231"/>
      <c r="F402" s="231"/>
      <c r="G402" s="231"/>
      <c r="H402" s="231"/>
      <c r="I402" s="469" t="s">
        <v>19</v>
      </c>
      <c r="J402" s="470"/>
      <c r="K402" s="470"/>
      <c r="L402" s="66">
        <v>114</v>
      </c>
    </row>
    <row r="403" spans="3:13" ht="15.75" thickBot="1">
      <c r="C403" s="231"/>
      <c r="D403" s="231"/>
      <c r="E403" s="231"/>
      <c r="F403" s="231"/>
      <c r="G403" s="231"/>
      <c r="H403" s="231"/>
      <c r="I403" s="471" t="s">
        <v>16</v>
      </c>
      <c r="J403" s="472"/>
      <c r="K403" s="472"/>
      <c r="L403" s="80">
        <f>SUM(L400:L402)</f>
        <v>1509</v>
      </c>
      <c r="M403" s="110"/>
    </row>
    <row r="404" ht="13.5" thickBot="1">
      <c r="L404" s="207"/>
    </row>
    <row r="405" spans="1:12" ht="15.75" thickBot="1">
      <c r="A405" s="493" t="s">
        <v>32</v>
      </c>
      <c r="B405" s="493"/>
      <c r="C405" s="493"/>
      <c r="D405" s="493"/>
      <c r="E405" s="493"/>
      <c r="F405" s="493"/>
      <c r="G405" s="493"/>
      <c r="H405" s="493"/>
      <c r="I405" s="493"/>
      <c r="J405" s="493"/>
      <c r="K405" s="493"/>
      <c r="L405" s="493"/>
    </row>
    <row r="406" spans="1:12" ht="13.5" thickBot="1">
      <c r="A406" s="459" t="s">
        <v>3</v>
      </c>
      <c r="B406" s="459" t="s">
        <v>4</v>
      </c>
      <c r="C406" s="462" t="s">
        <v>5</v>
      </c>
      <c r="D406" s="462"/>
      <c r="E406" s="462"/>
      <c r="F406" s="462" t="s">
        <v>6</v>
      </c>
      <c r="G406" s="462"/>
      <c r="H406" s="462"/>
      <c r="I406" s="462" t="s">
        <v>7</v>
      </c>
      <c r="J406" s="462"/>
      <c r="K406" s="462"/>
      <c r="L406" s="459" t="s">
        <v>8</v>
      </c>
    </row>
    <row r="407" spans="1:12" ht="13.5" thickBot="1">
      <c r="A407" s="460"/>
      <c r="B407" s="459"/>
      <c r="C407" s="17" t="s">
        <v>13</v>
      </c>
      <c r="D407" s="17" t="s">
        <v>15</v>
      </c>
      <c r="E407" s="18" t="s">
        <v>14</v>
      </c>
      <c r="F407" s="17" t="s">
        <v>13</v>
      </c>
      <c r="G407" s="17" t="s">
        <v>15</v>
      </c>
      <c r="H407" s="18" t="s">
        <v>14</v>
      </c>
      <c r="I407" s="19" t="s">
        <v>13</v>
      </c>
      <c r="J407" s="17" t="s">
        <v>15</v>
      </c>
      <c r="K407" s="18" t="s">
        <v>14</v>
      </c>
      <c r="L407" s="459"/>
    </row>
    <row r="408" spans="1:12" ht="12.75">
      <c r="A408" s="476" t="s">
        <v>118</v>
      </c>
      <c r="B408" s="198" t="s">
        <v>9</v>
      </c>
      <c r="C408" s="21">
        <v>45</v>
      </c>
      <c r="D408" s="22">
        <v>16</v>
      </c>
      <c r="E408" s="24">
        <f aca="true" t="shared" si="109" ref="E408:E413">SUM(C408:D408)</f>
        <v>61</v>
      </c>
      <c r="F408" s="21">
        <v>30</v>
      </c>
      <c r="G408" s="22">
        <v>15</v>
      </c>
      <c r="H408" s="24">
        <f aca="true" t="shared" si="110" ref="H408:H413">SUM(F408:G408)</f>
        <v>45</v>
      </c>
      <c r="I408" s="25">
        <f aca="true" t="shared" si="111" ref="I408:J413">SUM(C408+F408)</f>
        <v>75</v>
      </c>
      <c r="J408" s="22">
        <f t="shared" si="111"/>
        <v>31</v>
      </c>
      <c r="K408" s="24">
        <f aca="true" t="shared" si="112" ref="K408:K424">SUM(I408:J408)</f>
        <v>106</v>
      </c>
      <c r="L408" s="26">
        <f aca="true" t="shared" si="113" ref="L408:L413">K408</f>
        <v>106</v>
      </c>
    </row>
    <row r="409" spans="1:12" s="4" customFormat="1" ht="13.5" thickBot="1">
      <c r="A409" s="528"/>
      <c r="B409" s="138" t="s">
        <v>10</v>
      </c>
      <c r="C409" s="39">
        <v>39</v>
      </c>
      <c r="D409" s="40">
        <v>28</v>
      </c>
      <c r="E409" s="42">
        <f t="shared" si="109"/>
        <v>67</v>
      </c>
      <c r="F409" s="39">
        <v>0</v>
      </c>
      <c r="G409" s="40">
        <v>3</v>
      </c>
      <c r="H409" s="42">
        <f t="shared" si="110"/>
        <v>3</v>
      </c>
      <c r="I409" s="43">
        <f t="shared" si="111"/>
        <v>39</v>
      </c>
      <c r="J409" s="40">
        <f t="shared" si="111"/>
        <v>31</v>
      </c>
      <c r="K409" s="42">
        <f t="shared" si="112"/>
        <v>70</v>
      </c>
      <c r="L409" s="44">
        <f t="shared" si="113"/>
        <v>70</v>
      </c>
    </row>
    <row r="410" spans="1:13" ht="12.75">
      <c r="A410" s="229" t="s">
        <v>91</v>
      </c>
      <c r="B410" s="191" t="s">
        <v>11</v>
      </c>
      <c r="C410" s="107">
        <v>19</v>
      </c>
      <c r="D410" s="48">
        <v>8</v>
      </c>
      <c r="E410" s="49">
        <f t="shared" si="109"/>
        <v>27</v>
      </c>
      <c r="F410" s="107">
        <v>0</v>
      </c>
      <c r="G410" s="48">
        <v>0</v>
      </c>
      <c r="H410" s="49">
        <f t="shared" si="110"/>
        <v>0</v>
      </c>
      <c r="I410" s="100">
        <f t="shared" si="111"/>
        <v>19</v>
      </c>
      <c r="J410" s="48">
        <f t="shared" si="111"/>
        <v>8</v>
      </c>
      <c r="K410" s="49">
        <f t="shared" si="112"/>
        <v>27</v>
      </c>
      <c r="L410" s="84">
        <f t="shared" si="113"/>
        <v>27</v>
      </c>
      <c r="M410" s="7"/>
    </row>
    <row r="411" spans="1:13" ht="13.5" thickBot="1">
      <c r="A411" s="228" t="s">
        <v>119</v>
      </c>
      <c r="B411" s="138" t="s">
        <v>11</v>
      </c>
      <c r="C411" s="39">
        <v>15</v>
      </c>
      <c r="D411" s="40">
        <v>14</v>
      </c>
      <c r="E411" s="42">
        <f t="shared" si="109"/>
        <v>29</v>
      </c>
      <c r="F411" s="39">
        <v>0</v>
      </c>
      <c r="G411" s="40">
        <v>0</v>
      </c>
      <c r="H411" s="42">
        <f t="shared" si="110"/>
        <v>0</v>
      </c>
      <c r="I411" s="43">
        <f t="shared" si="111"/>
        <v>15</v>
      </c>
      <c r="J411" s="40">
        <f t="shared" si="111"/>
        <v>14</v>
      </c>
      <c r="K411" s="42">
        <f t="shared" si="112"/>
        <v>29</v>
      </c>
      <c r="L411" s="44">
        <f t="shared" si="113"/>
        <v>29</v>
      </c>
      <c r="M411" s="7"/>
    </row>
    <row r="412" spans="1:13" ht="12.75">
      <c r="A412" s="224" t="s">
        <v>91</v>
      </c>
      <c r="B412" s="225" t="s">
        <v>12</v>
      </c>
      <c r="C412" s="226">
        <v>18</v>
      </c>
      <c r="D412" s="227">
        <v>0</v>
      </c>
      <c r="E412" s="49">
        <f t="shared" si="109"/>
        <v>18</v>
      </c>
      <c r="F412" s="226">
        <v>0</v>
      </c>
      <c r="G412" s="227">
        <v>0</v>
      </c>
      <c r="H412" s="49">
        <f t="shared" si="110"/>
        <v>0</v>
      </c>
      <c r="I412" s="100">
        <f t="shared" si="111"/>
        <v>18</v>
      </c>
      <c r="J412" s="48">
        <f t="shared" si="111"/>
        <v>0</v>
      </c>
      <c r="K412" s="49">
        <f t="shared" si="112"/>
        <v>18</v>
      </c>
      <c r="L412" s="84">
        <f t="shared" si="113"/>
        <v>18</v>
      </c>
      <c r="M412" s="7"/>
    </row>
    <row r="413" spans="1:13" ht="13.5" thickBot="1">
      <c r="A413" s="228" t="s">
        <v>119</v>
      </c>
      <c r="B413" s="193" t="s">
        <v>12</v>
      </c>
      <c r="C413" s="108">
        <v>6</v>
      </c>
      <c r="D413" s="55">
        <v>0</v>
      </c>
      <c r="E413" s="23">
        <f t="shared" si="109"/>
        <v>6</v>
      </c>
      <c r="F413" s="108">
        <v>0</v>
      </c>
      <c r="G413" s="55">
        <v>0</v>
      </c>
      <c r="H413" s="23">
        <f t="shared" si="110"/>
        <v>0</v>
      </c>
      <c r="I413" s="30">
        <f t="shared" si="111"/>
        <v>6</v>
      </c>
      <c r="J413" s="29">
        <f t="shared" si="111"/>
        <v>0</v>
      </c>
      <c r="K413" s="23">
        <f t="shared" si="112"/>
        <v>6</v>
      </c>
      <c r="L413" s="31">
        <f t="shared" si="113"/>
        <v>6</v>
      </c>
      <c r="M413" s="7"/>
    </row>
    <row r="414" spans="1:13" ht="13.5" thickBot="1">
      <c r="A414" s="37" t="s">
        <v>16</v>
      </c>
      <c r="B414" s="59"/>
      <c r="C414" s="39">
        <f>SUM(C408:C413)</f>
        <v>142</v>
      </c>
      <c r="D414" s="40">
        <f aca="true" t="shared" si="114" ref="D414:J414">SUM(D408:D413)</f>
        <v>66</v>
      </c>
      <c r="E414" s="42">
        <f t="shared" si="114"/>
        <v>208</v>
      </c>
      <c r="F414" s="39">
        <f t="shared" si="114"/>
        <v>30</v>
      </c>
      <c r="G414" s="40">
        <f t="shared" si="114"/>
        <v>18</v>
      </c>
      <c r="H414" s="42">
        <f t="shared" si="114"/>
        <v>48</v>
      </c>
      <c r="I414" s="43">
        <f t="shared" si="114"/>
        <v>172</v>
      </c>
      <c r="J414" s="40">
        <f t="shared" si="114"/>
        <v>84</v>
      </c>
      <c r="K414" s="42">
        <f t="shared" si="112"/>
        <v>256</v>
      </c>
      <c r="L414" s="44">
        <f>SUM(L408:L413)</f>
        <v>256</v>
      </c>
      <c r="M414" s="7"/>
    </row>
    <row r="415" spans="1:13" ht="12.75">
      <c r="A415" s="475" t="s">
        <v>244</v>
      </c>
      <c r="B415" s="192" t="s">
        <v>9</v>
      </c>
      <c r="C415" s="21">
        <v>30</v>
      </c>
      <c r="D415" s="22">
        <v>25</v>
      </c>
      <c r="E415" s="23">
        <f>SUM(C415:D415)</f>
        <v>55</v>
      </c>
      <c r="F415" s="51">
        <v>14</v>
      </c>
      <c r="G415" s="29">
        <v>9</v>
      </c>
      <c r="H415" s="24">
        <f>SUM(F415:G415)</f>
        <v>23</v>
      </c>
      <c r="I415" s="30">
        <f aca="true" t="shared" si="115" ref="I415:J418">SUM(C415+F415)</f>
        <v>44</v>
      </c>
      <c r="J415" s="29">
        <f t="shared" si="115"/>
        <v>34</v>
      </c>
      <c r="K415" s="23">
        <f t="shared" si="112"/>
        <v>78</v>
      </c>
      <c r="L415" s="31">
        <f>K415</f>
        <v>78</v>
      </c>
      <c r="M415" s="7"/>
    </row>
    <row r="416" spans="1:13" s="4" customFormat="1" ht="12.75">
      <c r="A416" s="473"/>
      <c r="B416" s="192" t="s">
        <v>10</v>
      </c>
      <c r="C416" s="28">
        <v>12</v>
      </c>
      <c r="D416" s="29">
        <v>3</v>
      </c>
      <c r="E416" s="23">
        <f>SUM(C416:D416)</f>
        <v>15</v>
      </c>
      <c r="F416" s="51">
        <v>0</v>
      </c>
      <c r="G416" s="29">
        <v>0</v>
      </c>
      <c r="H416" s="23">
        <f>SUM(F416:G416)</f>
        <v>0</v>
      </c>
      <c r="I416" s="30">
        <f t="shared" si="115"/>
        <v>12</v>
      </c>
      <c r="J416" s="29">
        <f t="shared" si="115"/>
        <v>3</v>
      </c>
      <c r="K416" s="23">
        <f t="shared" si="112"/>
        <v>15</v>
      </c>
      <c r="L416" s="31">
        <f>K416</f>
        <v>15</v>
      </c>
      <c r="M416" s="36"/>
    </row>
    <row r="417" spans="1:13" ht="12.75">
      <c r="A417" s="473"/>
      <c r="B417" s="192" t="s">
        <v>11</v>
      </c>
      <c r="C417" s="28">
        <v>10</v>
      </c>
      <c r="D417" s="29">
        <v>4</v>
      </c>
      <c r="E417" s="23">
        <f>SUM(C417:D417)</f>
        <v>14</v>
      </c>
      <c r="F417" s="51">
        <v>0</v>
      </c>
      <c r="G417" s="29">
        <v>0</v>
      </c>
      <c r="H417" s="23">
        <f>SUM(F417:G417)</f>
        <v>0</v>
      </c>
      <c r="I417" s="30">
        <f t="shared" si="115"/>
        <v>10</v>
      </c>
      <c r="J417" s="29">
        <f t="shared" si="115"/>
        <v>4</v>
      </c>
      <c r="K417" s="23">
        <f t="shared" si="112"/>
        <v>14</v>
      </c>
      <c r="L417" s="31">
        <f>K417</f>
        <v>14</v>
      </c>
      <c r="M417" s="7"/>
    </row>
    <row r="418" spans="1:13" ht="12.75">
      <c r="A418" s="474"/>
      <c r="B418" s="193" t="s">
        <v>12</v>
      </c>
      <c r="C418" s="108">
        <v>5</v>
      </c>
      <c r="D418" s="55">
        <v>0</v>
      </c>
      <c r="E418" s="71">
        <f>SUM(C418:D418)</f>
        <v>5</v>
      </c>
      <c r="F418" s="54">
        <v>0</v>
      </c>
      <c r="G418" s="55">
        <v>0</v>
      </c>
      <c r="H418" s="71">
        <f>SUM(F418:G418)</f>
        <v>0</v>
      </c>
      <c r="I418" s="30">
        <f t="shared" si="115"/>
        <v>5</v>
      </c>
      <c r="J418" s="35">
        <f t="shared" si="115"/>
        <v>0</v>
      </c>
      <c r="K418" s="71">
        <f t="shared" si="112"/>
        <v>5</v>
      </c>
      <c r="L418" s="104">
        <f>K418</f>
        <v>5</v>
      </c>
      <c r="M418" s="7"/>
    </row>
    <row r="419" spans="1:13" ht="13.5" thickBot="1">
      <c r="A419" s="37" t="s">
        <v>16</v>
      </c>
      <c r="B419" s="59"/>
      <c r="C419" s="39">
        <f>SUM(C415:C418)</f>
        <v>57</v>
      </c>
      <c r="D419" s="40">
        <f aca="true" t="shared" si="116" ref="D419:J419">SUM(D415:D418)</f>
        <v>32</v>
      </c>
      <c r="E419" s="42">
        <f t="shared" si="116"/>
        <v>89</v>
      </c>
      <c r="F419" s="39">
        <f t="shared" si="116"/>
        <v>14</v>
      </c>
      <c r="G419" s="40">
        <f t="shared" si="116"/>
        <v>9</v>
      </c>
      <c r="H419" s="42">
        <f t="shared" si="116"/>
        <v>23</v>
      </c>
      <c r="I419" s="43">
        <f t="shared" si="116"/>
        <v>71</v>
      </c>
      <c r="J419" s="40">
        <f t="shared" si="116"/>
        <v>41</v>
      </c>
      <c r="K419" s="42">
        <f t="shared" si="112"/>
        <v>112</v>
      </c>
      <c r="L419" s="44">
        <f>SUM(L415:L418)</f>
        <v>112</v>
      </c>
      <c r="M419" s="7"/>
    </row>
    <row r="420" spans="1:13" ht="12.75">
      <c r="A420" s="475" t="s">
        <v>50</v>
      </c>
      <c r="B420" s="192" t="s">
        <v>9</v>
      </c>
      <c r="C420" s="21">
        <v>45</v>
      </c>
      <c r="D420" s="22">
        <v>24</v>
      </c>
      <c r="E420" s="24">
        <f>SUM(C420:D420)</f>
        <v>69</v>
      </c>
      <c r="F420" s="51">
        <v>54</v>
      </c>
      <c r="G420" s="29">
        <v>16</v>
      </c>
      <c r="H420" s="24">
        <f>SUM(F420:G420)</f>
        <v>70</v>
      </c>
      <c r="I420" s="30">
        <f aca="true" t="shared" si="117" ref="I420:J423">SUM(C420+F420)</f>
        <v>99</v>
      </c>
      <c r="J420" s="29">
        <f t="shared" si="117"/>
        <v>40</v>
      </c>
      <c r="K420" s="23">
        <f t="shared" si="112"/>
        <v>139</v>
      </c>
      <c r="L420" s="31">
        <f>K420</f>
        <v>139</v>
      </c>
      <c r="M420" s="7"/>
    </row>
    <row r="421" spans="1:13" s="4" customFormat="1" ht="12.75">
      <c r="A421" s="473"/>
      <c r="B421" s="192" t="s">
        <v>10</v>
      </c>
      <c r="C421" s="28">
        <v>26</v>
      </c>
      <c r="D421" s="29">
        <v>29</v>
      </c>
      <c r="E421" s="23">
        <f>SUM(C421:D421)</f>
        <v>55</v>
      </c>
      <c r="F421" s="51">
        <v>0</v>
      </c>
      <c r="G421" s="29">
        <v>7</v>
      </c>
      <c r="H421" s="23">
        <f>SUM(F421:G421)</f>
        <v>7</v>
      </c>
      <c r="I421" s="30">
        <f t="shared" si="117"/>
        <v>26</v>
      </c>
      <c r="J421" s="29">
        <f t="shared" si="117"/>
        <v>36</v>
      </c>
      <c r="K421" s="23">
        <f t="shared" si="112"/>
        <v>62</v>
      </c>
      <c r="L421" s="31">
        <f>K421</f>
        <v>62</v>
      </c>
      <c r="M421" s="36"/>
    </row>
    <row r="422" spans="1:13" ht="12.75">
      <c r="A422" s="473"/>
      <c r="B422" s="192" t="s">
        <v>11</v>
      </c>
      <c r="C422" s="28">
        <v>28</v>
      </c>
      <c r="D422" s="29">
        <v>6</v>
      </c>
      <c r="E422" s="23">
        <f>SUM(C422:D422)</f>
        <v>34</v>
      </c>
      <c r="F422" s="51">
        <v>0</v>
      </c>
      <c r="G422" s="29">
        <v>0</v>
      </c>
      <c r="H422" s="23">
        <f>SUM(F422:G422)</f>
        <v>0</v>
      </c>
      <c r="I422" s="30">
        <f t="shared" si="117"/>
        <v>28</v>
      </c>
      <c r="J422" s="29">
        <f t="shared" si="117"/>
        <v>6</v>
      </c>
      <c r="K422" s="23">
        <f t="shared" si="112"/>
        <v>34</v>
      </c>
      <c r="L422" s="31">
        <f>K422</f>
        <v>34</v>
      </c>
      <c r="M422" s="7"/>
    </row>
    <row r="423" spans="1:13" ht="12.75">
      <c r="A423" s="474"/>
      <c r="B423" s="193" t="s">
        <v>12</v>
      </c>
      <c r="C423" s="108">
        <v>19</v>
      </c>
      <c r="D423" s="55">
        <v>1</v>
      </c>
      <c r="E423" s="71">
        <f>SUM(C423:D423)</f>
        <v>20</v>
      </c>
      <c r="F423" s="54">
        <v>0</v>
      </c>
      <c r="G423" s="55">
        <v>0</v>
      </c>
      <c r="H423" s="71">
        <f>SUM(F423:G423)</f>
        <v>0</v>
      </c>
      <c r="I423" s="30">
        <f t="shared" si="117"/>
        <v>19</v>
      </c>
      <c r="J423" s="35">
        <f t="shared" si="117"/>
        <v>1</v>
      </c>
      <c r="K423" s="71">
        <f t="shared" si="112"/>
        <v>20</v>
      </c>
      <c r="L423" s="104">
        <f>K423</f>
        <v>20</v>
      </c>
      <c r="M423" s="7"/>
    </row>
    <row r="424" spans="1:13" ht="13.5" thickBot="1">
      <c r="A424" s="37" t="s">
        <v>16</v>
      </c>
      <c r="B424" s="59"/>
      <c r="C424" s="39">
        <f>SUM(C420:C423)</f>
        <v>118</v>
      </c>
      <c r="D424" s="40">
        <f aca="true" t="shared" si="118" ref="D424:J424">SUM(D420:D423)</f>
        <v>60</v>
      </c>
      <c r="E424" s="42">
        <f t="shared" si="118"/>
        <v>178</v>
      </c>
      <c r="F424" s="39">
        <f t="shared" si="118"/>
        <v>54</v>
      </c>
      <c r="G424" s="40">
        <f t="shared" si="118"/>
        <v>23</v>
      </c>
      <c r="H424" s="42">
        <f t="shared" si="118"/>
        <v>77</v>
      </c>
      <c r="I424" s="43">
        <f t="shared" si="118"/>
        <v>172</v>
      </c>
      <c r="J424" s="40">
        <f t="shared" si="118"/>
        <v>83</v>
      </c>
      <c r="K424" s="42">
        <f t="shared" si="112"/>
        <v>255</v>
      </c>
      <c r="L424" s="44">
        <f>SUM(L420:L423)</f>
        <v>255</v>
      </c>
      <c r="M424" s="7"/>
    </row>
    <row r="425" spans="1:13" ht="12.75">
      <c r="A425" s="475" t="s">
        <v>76</v>
      </c>
      <c r="B425" s="192" t="s">
        <v>9</v>
      </c>
      <c r="C425" s="21">
        <v>31</v>
      </c>
      <c r="D425" s="22">
        <v>12</v>
      </c>
      <c r="E425" s="24">
        <f>SUM(C425:D425)</f>
        <v>43</v>
      </c>
      <c r="F425" s="21">
        <v>52</v>
      </c>
      <c r="G425" s="22">
        <v>13</v>
      </c>
      <c r="H425" s="24">
        <f>SUM(F425:G425)</f>
        <v>65</v>
      </c>
      <c r="I425" s="30">
        <f aca="true" t="shared" si="119" ref="I425:J428">SUM(C425+F425)</f>
        <v>83</v>
      </c>
      <c r="J425" s="29">
        <f t="shared" si="119"/>
        <v>25</v>
      </c>
      <c r="K425" s="23">
        <f>SUM(I425:J425)</f>
        <v>108</v>
      </c>
      <c r="L425" s="31">
        <f>K425</f>
        <v>108</v>
      </c>
      <c r="M425" s="7"/>
    </row>
    <row r="426" spans="1:13" s="4" customFormat="1" ht="12.75">
      <c r="A426" s="473"/>
      <c r="B426" s="192" t="s">
        <v>10</v>
      </c>
      <c r="C426" s="28">
        <v>37</v>
      </c>
      <c r="D426" s="29">
        <v>3</v>
      </c>
      <c r="E426" s="23">
        <f>SUM(C426:D426)</f>
        <v>40</v>
      </c>
      <c r="F426" s="28">
        <v>0</v>
      </c>
      <c r="G426" s="29">
        <v>0</v>
      </c>
      <c r="H426" s="23">
        <f>SUM(F426:G426)</f>
        <v>0</v>
      </c>
      <c r="I426" s="30">
        <f t="shared" si="119"/>
        <v>37</v>
      </c>
      <c r="J426" s="29">
        <f t="shared" si="119"/>
        <v>3</v>
      </c>
      <c r="K426" s="23">
        <f>SUM(I426:J426)</f>
        <v>40</v>
      </c>
      <c r="L426" s="31">
        <f>K426</f>
        <v>40</v>
      </c>
      <c r="M426" s="36"/>
    </row>
    <row r="427" spans="1:13" ht="12.75">
      <c r="A427" s="473"/>
      <c r="B427" s="192" t="s">
        <v>11</v>
      </c>
      <c r="C427" s="28">
        <v>8</v>
      </c>
      <c r="D427" s="29">
        <v>0</v>
      </c>
      <c r="E427" s="23">
        <f>SUM(C427:D427)</f>
        <v>8</v>
      </c>
      <c r="F427" s="28">
        <v>0</v>
      </c>
      <c r="G427" s="29">
        <v>0</v>
      </c>
      <c r="H427" s="23">
        <f>SUM(F427:G427)</f>
        <v>0</v>
      </c>
      <c r="I427" s="30">
        <f t="shared" si="119"/>
        <v>8</v>
      </c>
      <c r="J427" s="29">
        <f t="shared" si="119"/>
        <v>0</v>
      </c>
      <c r="K427" s="23">
        <f>SUM(I427:J427)</f>
        <v>8</v>
      </c>
      <c r="L427" s="31">
        <f>K427</f>
        <v>8</v>
      </c>
      <c r="M427" s="7"/>
    </row>
    <row r="428" spans="1:12" ht="12.75">
      <c r="A428" s="474"/>
      <c r="B428" s="193" t="s">
        <v>12</v>
      </c>
      <c r="C428" s="34">
        <v>0</v>
      </c>
      <c r="D428" s="35">
        <v>0</v>
      </c>
      <c r="E428" s="71">
        <f>SUM(C428:D428)</f>
        <v>0</v>
      </c>
      <c r="F428" s="34">
        <v>0</v>
      </c>
      <c r="G428" s="35">
        <v>0</v>
      </c>
      <c r="H428" s="71">
        <f>SUM(F428:G428)</f>
        <v>0</v>
      </c>
      <c r="I428" s="30">
        <f t="shared" si="119"/>
        <v>0</v>
      </c>
      <c r="J428" s="35">
        <f t="shared" si="119"/>
        <v>0</v>
      </c>
      <c r="K428" s="71">
        <f>SUM(I428:J428)</f>
        <v>0</v>
      </c>
      <c r="L428" s="104">
        <f>K428</f>
        <v>0</v>
      </c>
    </row>
    <row r="429" spans="1:12" ht="13.5" thickBot="1">
      <c r="A429" s="37" t="s">
        <v>16</v>
      </c>
      <c r="B429" s="59"/>
      <c r="C429" s="39">
        <f>SUM(C425:C428)</f>
        <v>76</v>
      </c>
      <c r="D429" s="40">
        <f aca="true" t="shared" si="120" ref="D429:J429">SUM(D425:D428)</f>
        <v>15</v>
      </c>
      <c r="E429" s="42">
        <f t="shared" si="120"/>
        <v>91</v>
      </c>
      <c r="F429" s="39">
        <f t="shared" si="120"/>
        <v>52</v>
      </c>
      <c r="G429" s="40">
        <f t="shared" si="120"/>
        <v>13</v>
      </c>
      <c r="H429" s="42">
        <f t="shared" si="120"/>
        <v>65</v>
      </c>
      <c r="I429" s="43">
        <f t="shared" si="120"/>
        <v>128</v>
      </c>
      <c r="J429" s="40">
        <f t="shared" si="120"/>
        <v>28</v>
      </c>
      <c r="K429" s="42">
        <f>SUM(I429:J429)</f>
        <v>156</v>
      </c>
      <c r="L429" s="44">
        <f>SUM(L425:L428)</f>
        <v>156</v>
      </c>
    </row>
    <row r="430" spans="1:12" ht="13.5" thickBot="1">
      <c r="A430" s="466" t="s">
        <v>17</v>
      </c>
      <c r="B430" s="461"/>
      <c r="C430" s="109">
        <f>SUM(C424,C419,C414,C429)</f>
        <v>393</v>
      </c>
      <c r="D430" s="109">
        <f aca="true" t="shared" si="121" ref="D430:L430">SUM(D424,D419,D414,D429)</f>
        <v>173</v>
      </c>
      <c r="E430" s="109">
        <f t="shared" si="121"/>
        <v>566</v>
      </c>
      <c r="F430" s="109">
        <f t="shared" si="121"/>
        <v>150</v>
      </c>
      <c r="G430" s="109">
        <f t="shared" si="121"/>
        <v>63</v>
      </c>
      <c r="H430" s="109">
        <f t="shared" si="121"/>
        <v>213</v>
      </c>
      <c r="I430" s="109">
        <f t="shared" si="121"/>
        <v>543</v>
      </c>
      <c r="J430" s="109">
        <f t="shared" si="121"/>
        <v>236</v>
      </c>
      <c r="K430" s="109">
        <f t="shared" si="121"/>
        <v>779</v>
      </c>
      <c r="L430" s="109">
        <f t="shared" si="121"/>
        <v>779</v>
      </c>
    </row>
    <row r="431" spans="9:12" ht="12.75">
      <c r="I431" s="467" t="s">
        <v>18</v>
      </c>
      <c r="J431" s="468"/>
      <c r="K431" s="468"/>
      <c r="L431" s="20">
        <v>140</v>
      </c>
    </row>
    <row r="432" spans="1:12" s="4" customFormat="1" ht="13.5" thickBot="1">
      <c r="A432" s="11"/>
      <c r="B432" s="3"/>
      <c r="C432" s="3"/>
      <c r="D432" s="3"/>
      <c r="E432" s="3"/>
      <c r="F432" s="3"/>
      <c r="G432" s="3"/>
      <c r="H432" s="3"/>
      <c r="I432" s="469" t="s">
        <v>19</v>
      </c>
      <c r="J432" s="470"/>
      <c r="K432" s="470"/>
      <c r="L432" s="66">
        <v>62</v>
      </c>
    </row>
    <row r="433" spans="1:12" s="4" customFormat="1" ht="15.75" thickBot="1">
      <c r="A433" s="11"/>
      <c r="B433" s="3"/>
      <c r="C433" s="3"/>
      <c r="D433" s="3"/>
      <c r="E433" s="3"/>
      <c r="F433" s="3"/>
      <c r="G433" s="3"/>
      <c r="H433" s="3"/>
      <c r="I433" s="471" t="s">
        <v>16</v>
      </c>
      <c r="J433" s="472"/>
      <c r="K433" s="472"/>
      <c r="L433" s="76">
        <f>SUM(L430:L432)</f>
        <v>981</v>
      </c>
    </row>
    <row r="434" spans="1:12" s="4" customFormat="1" ht="15">
      <c r="A434" s="77"/>
      <c r="B434" s="78"/>
      <c r="C434" s="78"/>
      <c r="D434" s="78"/>
      <c r="E434" s="78"/>
      <c r="F434" s="78"/>
      <c r="G434" s="78"/>
      <c r="H434" s="78"/>
      <c r="I434" s="79"/>
      <c r="J434" s="79"/>
      <c r="K434" s="79"/>
      <c r="L434" s="80"/>
    </row>
    <row r="435" spans="1:12" s="4" customFormat="1" ht="12.75">
      <c r="A435" s="77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105"/>
    </row>
    <row r="436" spans="1:12" s="401" customFormat="1" ht="15.75" thickBot="1">
      <c r="A436" s="537" t="s">
        <v>71</v>
      </c>
      <c r="B436" s="537"/>
      <c r="C436" s="537"/>
      <c r="D436" s="537"/>
      <c r="E436" s="537"/>
      <c r="F436" s="537"/>
      <c r="G436" s="537"/>
      <c r="H436" s="537"/>
      <c r="I436" s="537"/>
      <c r="J436" s="537"/>
      <c r="K436" s="537"/>
      <c r="L436" s="537"/>
    </row>
    <row r="437" spans="1:12" s="401" customFormat="1" ht="13.5" thickBot="1">
      <c r="A437" s="532" t="s">
        <v>70</v>
      </c>
      <c r="B437" s="538" t="s">
        <v>4</v>
      </c>
      <c r="C437" s="536" t="s">
        <v>5</v>
      </c>
      <c r="D437" s="536"/>
      <c r="E437" s="536"/>
      <c r="F437" s="536" t="s">
        <v>6</v>
      </c>
      <c r="G437" s="536"/>
      <c r="H437" s="536"/>
      <c r="I437" s="536" t="s">
        <v>52</v>
      </c>
      <c r="J437" s="536"/>
      <c r="K437" s="536"/>
      <c r="L437" s="538" t="s">
        <v>8</v>
      </c>
    </row>
    <row r="438" spans="1:12" s="401" customFormat="1" ht="13.5" thickBot="1">
      <c r="A438" s="533"/>
      <c r="B438" s="538"/>
      <c r="C438" s="208" t="s">
        <v>13</v>
      </c>
      <c r="D438" s="208" t="s">
        <v>15</v>
      </c>
      <c r="E438" s="209" t="s">
        <v>14</v>
      </c>
      <c r="F438" s="208" t="s">
        <v>13</v>
      </c>
      <c r="G438" s="208" t="s">
        <v>15</v>
      </c>
      <c r="H438" s="209" t="s">
        <v>14</v>
      </c>
      <c r="I438" s="19" t="s">
        <v>13</v>
      </c>
      <c r="J438" s="208" t="s">
        <v>15</v>
      </c>
      <c r="K438" s="209" t="s">
        <v>14</v>
      </c>
      <c r="L438" s="538"/>
    </row>
    <row r="439" spans="1:12" s="401" customFormat="1" ht="12.75">
      <c r="A439" s="534"/>
      <c r="B439" s="212" t="s">
        <v>9</v>
      </c>
      <c r="C439" s="217">
        <f>SUM(C10+C15+C28+C33+C38+C51+C77+C81+C85+C89+C93+C111+C129+C142+C147+C152+C157+C162+C167+C172+C177+C181+C185+C190+C195+C208+C213+C218+C231+C239+C244+C249+C254+C259+C321+C326+C331+C336+C341+C346+C351+C356+C361+C302+C375+C380+C385+C390+C395+C408+C415+C420+C425)</f>
        <v>1366</v>
      </c>
      <c r="D439" s="217">
        <f>SUM(D10+D15+D28+D33+D38+D51+D77+D81+D85+D89+D93+D111+D129+D142+D147+D152+D157+D162+D167+D172+D177+D181+D185+D190+D195+D208+D213+D218+D231+D239+D244+D249+D254+D259+D321+D326+D331+D336+D341+D346+D351+D356+D361+D302+D375+D380+D385+D390+D395+D408+D415+D420+D425)</f>
        <v>508</v>
      </c>
      <c r="E439" s="214">
        <f aca="true" t="shared" si="122" ref="E439:E444">SUM(C439:D439)</f>
        <v>1874</v>
      </c>
      <c r="F439" s="217">
        <f>SUM(F10+F15+F28+F33+F38+F51+F77+F81+F85+F89+F93+F111+F129+F142+F147+F152+F157+F162+F167+F172+F177+F181+F185+F190+F195+F208+F213+F218+F231+F239+F244+F249+F254+F259+F321+F326+F331+F336+F341+F346+F351+F356+F361+F302+F375+F380+F385+F390+F395+F408+F415+F420+F425)</f>
        <v>1581</v>
      </c>
      <c r="G439" s="217">
        <f>SUM(G10+G15+G28+G33+G38+G51+G77+G81+G85+G89+G93+G111+G129+G142+G147+G152+G157+G162+G167+G172+G177+G181+G185+G190+G195+G208+G213+G218+G231+G239+G244+G249+G254+G259+G321+G326+G331+G336+G341+G346+G351+G356+G361+G302+G375+G380+G385+G390+G395+G408+G415+G420+G425)</f>
        <v>604</v>
      </c>
      <c r="H439" s="214">
        <f aca="true" t="shared" si="123" ref="H439:H444">SUM(F439:G439)</f>
        <v>2185</v>
      </c>
      <c r="I439" s="143">
        <f>SUM(I66+I309+I118+I266+I271+I276+I281+I286)</f>
        <v>0</v>
      </c>
      <c r="J439" s="218">
        <f aca="true" t="shared" si="124" ref="I439:J441">SUM(J66+J309+J118+J266+J271+J276+J281+J286)</f>
        <v>19</v>
      </c>
      <c r="K439" s="214">
        <f>SUM(I439:J439)</f>
        <v>19</v>
      </c>
      <c r="L439" s="210">
        <f aca="true" t="shared" si="125" ref="L439:L444">SUM(E439+H439+K439)</f>
        <v>4078</v>
      </c>
    </row>
    <row r="440" spans="1:12" s="401" customFormat="1" ht="12.75">
      <c r="A440" s="534"/>
      <c r="B440" s="33" t="s">
        <v>10</v>
      </c>
      <c r="C440" s="150">
        <f>SUM(C11+C16+C29+C34+C39+C52+C78+C82+C86+C90+C94+C112+C130+C143+C148+C153+C158+C163+C168+C173+C178+C182+C186+C191+C196+C209+C214+C219+C232+C240+C245+C250+C255+C260+C322+C327+C332+C337+C342+C347+C352+C357+C362+C303+C376+C381+C386+C391+C396+C409+C416+C421+C426)</f>
        <v>1552</v>
      </c>
      <c r="D440" s="150">
        <f>SUM(D11+D16+D29+D34+D39+D52+D78+D82+D86+D90+D94+D112+D130+D143+D148+D153+D158+D163+D168+D173+D178+D182+D186+D191+D196+D209+D214+D219+D232+D240+D245+D250+D255+D260+D322+D327+D332+D337+D342+D347+D352+D357+D362+D303+D376+D381+D386+D391+D396+D409+D416+D421+D426)</f>
        <v>936</v>
      </c>
      <c r="E440" s="33">
        <f t="shared" si="122"/>
        <v>2488</v>
      </c>
      <c r="F440" s="150">
        <f>SUM(F11+F16+F29+F34+F39+F52+F78+F82+F86+F90+F94+F112+F130+F143+F148+F153+F158+F163+F168+F173+F178+F182+F186+F191+F196+F209+F214+F219+F232+F240+F245+F250+F255+F260+F322+F327+F332+F337+F342+F347+F352+F357+F362+F303+F376+F381+F386+F391+F396+F409+F416+F421+F426)</f>
        <v>16</v>
      </c>
      <c r="G440" s="150">
        <f>SUM(G11+G16+G29+G34+G39+G52+G78+G82+G86+G90+G94+G112+G130+G143+G148+G153+G158+G163+G168+G173+G178+G182+G186+G191+G196+G209+G214+G219+G232+G240+G245+G250+G255+G260+G322+G327+G332+G337+G342+G347+G352+G357+G362+G303+G376+G381+G386+G391+G396+G409+G416+G421+G426)</f>
        <v>140</v>
      </c>
      <c r="H440" s="33">
        <f t="shared" si="123"/>
        <v>156</v>
      </c>
      <c r="I440" s="148">
        <f t="shared" si="124"/>
        <v>56</v>
      </c>
      <c r="J440" s="151">
        <f t="shared" si="124"/>
        <v>53</v>
      </c>
      <c r="K440" s="33">
        <f>SUM(I440:J440)</f>
        <v>109</v>
      </c>
      <c r="L440" s="72">
        <f t="shared" si="125"/>
        <v>2753</v>
      </c>
    </row>
    <row r="441" spans="1:12" s="401" customFormat="1" ht="12.75">
      <c r="A441" s="534"/>
      <c r="B441" s="33" t="s">
        <v>11</v>
      </c>
      <c r="C441" s="150">
        <f>SUM(C12+C17+C30+C35+C40+C53+C79+C83+C87+C91+C95+C113+C131+C144+C149+C154+C159+C164+C169+C174+C179+C183+C187+C192+C197+C210+C215+C220+C233+C241+C246+C251+C256+C261+C323+C328+C333+C338+C343+C348+C353+C358+C363+C304+C377+C382+C387+C392+C397+C410+C411+C417+C422+C427)</f>
        <v>1315</v>
      </c>
      <c r="D441" s="150">
        <f>SUM(D12+D17+D30+D35+D40+D53+D79+D83+D87+D91+D95+D113+D131+D144+D149+D154+D159+D164+D169+D174+D179+D183+D187+D192+D197+D210+D215+D220+D233+D241+D246+D251+D256+D261+D323+D328+D333+D338+D343+D348+D353+D358+D363+D304+D377+D382+D387+D392+D397+D410+D411+D417+D422+D427)</f>
        <v>475</v>
      </c>
      <c r="E441" s="33">
        <f t="shared" si="122"/>
        <v>1790</v>
      </c>
      <c r="F441" s="150">
        <f>SUM(F12+F17+F30+F35+F40+F53+F79+F83+F87+F91+F95+F113+F131+F144+F149+F154+F159+F164+F169+F174+F179+F183+F187+F192+F197+F210+F215+F220+F233+F241+F246+F251+F256+F261+F323+F328+F333+F338+F343+F348+F353+F358+F363+F304+F377+F382+F387+F392+F397+F410+F411+F417+F422+F427)</f>
        <v>10</v>
      </c>
      <c r="G441" s="150">
        <f>SUM(G12+G17+G30+G35+G40+G53+G79+G83+G87+G91+G95+G113+G131+G144+G149+G154+G159+G164+G169+G174+G179+G183+G187+G192+G197+G210+G215+G220+G233+G241+G246+G251+G256+G261+G323+G328+G333+G338+G343+G348+G353+G358+G363+G304+G377+G382+G387+G392+G397+G410+G411+G417+G422+G427)</f>
        <v>49</v>
      </c>
      <c r="H441" s="33">
        <f t="shared" si="123"/>
        <v>59</v>
      </c>
      <c r="I441" s="148">
        <f>SUM(I68+I311+I120+I268+I273+I278+I283+I288)</f>
        <v>56</v>
      </c>
      <c r="J441" s="151">
        <f t="shared" si="124"/>
        <v>1</v>
      </c>
      <c r="K441" s="33">
        <f>SUM(I441:J441)</f>
        <v>57</v>
      </c>
      <c r="L441" s="72">
        <f t="shared" si="125"/>
        <v>1906</v>
      </c>
    </row>
    <row r="442" spans="1:12" s="401" customFormat="1" ht="12.75">
      <c r="A442" s="534"/>
      <c r="B442" s="33" t="s">
        <v>12</v>
      </c>
      <c r="C442" s="150">
        <f>SUM(C13+C18+C31+C36+C41+C54+C55+C56+C57+C58+C97+C99+C101+C114+C132+C145+C150+C155+C160+C165+C170+C175+C188+C193+C198+C211+C216+C221+C234+C242+C247+C252+C257+C262+C324+C329+C334+C339+C344+C349+C354+C359+C364+C305+C378+C383+C388+C393+C398+C412+C413+C418+C423+C428)</f>
        <v>1432</v>
      </c>
      <c r="D442" s="150">
        <f>SUM(D13+D18+D31+D36+D41+D54+D55+D56+D57+D58+D97+D99+D101+D114+D132+D145+D150+D155+D160+D165+D170+D175+D188+D193+D198+D211+D216+D221+D234+D242+D247+D252+D257+D262+D324+D329+D334+D339+D344+D349+D354+D359+D364+D305+D378+D383+D388+D393+D398+D412+D413+D418+D423+D428)</f>
        <v>74</v>
      </c>
      <c r="E442" s="33">
        <f t="shared" si="122"/>
        <v>1506</v>
      </c>
      <c r="F442" s="150">
        <f>SUM(F13+F18+F31+F36+F41+F54+F55+F56+F57+F58+F97+F99+F101+F114+F132+F145+F150+F155+F160+F165+F170+F175+F188+F193+F198+F211+F216+F221+F234+F242+F247+F252+F257+F262+F324+F329+F334+F339+F344+F349+F354+F359+F364+F305+F378+F383+F388+F393+F398+F412+F413+F418+F423+F428)</f>
        <v>0</v>
      </c>
      <c r="G442" s="150">
        <f>SUM(G13+G18+G31+G36+G41+G54+G55+G56+G57+G58+G97+G99+G101+G114+G132+G145+G150+G155+G160+G165+G170+G175+G188+G193+G198+G211+G216+G221+G234+G242+G247+G252+G257+G262+G324+G329+G334+G339+G344+G349+G354+G359+G364+G305+G378+G383+G388+G393+G398+G412+G413+G418+G423+G428)</f>
        <v>2</v>
      </c>
      <c r="H442" s="33">
        <f t="shared" si="123"/>
        <v>2</v>
      </c>
      <c r="I442" s="148">
        <f>SUM(I269+I274+I279+I284+I289+I312)</f>
        <v>68</v>
      </c>
      <c r="J442" s="151">
        <f>SUM(J269+J274+J279+J284+J289+J312)</f>
        <v>0</v>
      </c>
      <c r="K442" s="33">
        <f>SUM(I442:J442)</f>
        <v>68</v>
      </c>
      <c r="L442" s="72">
        <f t="shared" si="125"/>
        <v>1576</v>
      </c>
    </row>
    <row r="443" spans="1:12" s="401" customFormat="1" ht="12.75">
      <c r="A443" s="534"/>
      <c r="B443" s="56" t="s">
        <v>53</v>
      </c>
      <c r="C443" s="150">
        <f>SUM(C235+C133)</f>
        <v>248</v>
      </c>
      <c r="D443" s="151">
        <f>SUM(D235+D133)</f>
        <v>10</v>
      </c>
      <c r="E443" s="33">
        <f t="shared" si="122"/>
        <v>258</v>
      </c>
      <c r="F443" s="150">
        <f>SUM(F235+F133)</f>
        <v>0</v>
      </c>
      <c r="G443" s="151">
        <f>SUM(G235+G133)</f>
        <v>0</v>
      </c>
      <c r="H443" s="33">
        <f t="shared" si="123"/>
        <v>0</v>
      </c>
      <c r="I443" s="221"/>
      <c r="J443" s="222"/>
      <c r="K443" s="402"/>
      <c r="L443" s="72">
        <f t="shared" si="125"/>
        <v>258</v>
      </c>
    </row>
    <row r="444" spans="1:12" s="401" customFormat="1" ht="12.75">
      <c r="A444" s="535"/>
      <c r="B444" s="33" t="s">
        <v>54</v>
      </c>
      <c r="C444" s="150">
        <f>C236</f>
        <v>103</v>
      </c>
      <c r="D444" s="151">
        <f>D236</f>
        <v>0</v>
      </c>
      <c r="E444" s="33">
        <f t="shared" si="122"/>
        <v>103</v>
      </c>
      <c r="F444" s="150">
        <f>F236</f>
        <v>1</v>
      </c>
      <c r="G444" s="151">
        <f>G236</f>
        <v>0</v>
      </c>
      <c r="H444" s="33">
        <f t="shared" si="123"/>
        <v>1</v>
      </c>
      <c r="I444" s="221"/>
      <c r="J444" s="222"/>
      <c r="K444" s="402"/>
      <c r="L444" s="72">
        <f t="shared" si="125"/>
        <v>104</v>
      </c>
    </row>
    <row r="445" spans="1:15" s="401" customFormat="1" ht="13.5" thickBot="1">
      <c r="A445" s="211" t="s">
        <v>16</v>
      </c>
      <c r="B445" s="403"/>
      <c r="C445" s="219">
        <f>SUM(C439:C444)</f>
        <v>6016</v>
      </c>
      <c r="D445" s="220">
        <f aca="true" t="shared" si="126" ref="D445:K445">SUM(D439:D444)</f>
        <v>2003</v>
      </c>
      <c r="E445" s="215">
        <f t="shared" si="126"/>
        <v>8019</v>
      </c>
      <c r="F445" s="219">
        <f t="shared" si="126"/>
        <v>1608</v>
      </c>
      <c r="G445" s="220">
        <f t="shared" si="126"/>
        <v>795</v>
      </c>
      <c r="H445" s="215">
        <f t="shared" si="126"/>
        <v>2403</v>
      </c>
      <c r="I445" s="219">
        <f t="shared" si="126"/>
        <v>180</v>
      </c>
      <c r="J445" s="220">
        <f t="shared" si="126"/>
        <v>73</v>
      </c>
      <c r="K445" s="215">
        <f t="shared" si="126"/>
        <v>253</v>
      </c>
      <c r="L445" s="216">
        <f>SUM(L439:L444)</f>
        <v>10675</v>
      </c>
      <c r="N445" s="404"/>
      <c r="O445" s="404"/>
    </row>
    <row r="446" spans="1:13" s="401" customFormat="1" ht="12.75">
      <c r="A446" s="405"/>
      <c r="B446" s="406"/>
      <c r="C446" s="406"/>
      <c r="D446" s="406"/>
      <c r="E446" s="406"/>
      <c r="F446" s="406"/>
      <c r="G446" s="406"/>
      <c r="H446" s="406"/>
      <c r="I446" s="539" t="s">
        <v>18</v>
      </c>
      <c r="J446" s="540"/>
      <c r="K446" s="540"/>
      <c r="L446" s="214">
        <f>SUM(L21+L44+L60+L70+L104+L122+L135+L201+L224+L292+L294+L367+L314+L401+L431)</f>
        <v>1511</v>
      </c>
      <c r="M446" s="136"/>
    </row>
    <row r="447" spans="1:12" s="401" customFormat="1" ht="13.5" thickBot="1">
      <c r="A447" s="405"/>
      <c r="B447" s="406"/>
      <c r="C447" s="406"/>
      <c r="D447" s="406"/>
      <c r="E447" s="406"/>
      <c r="F447" s="406"/>
      <c r="G447" s="406"/>
      <c r="H447" s="406"/>
      <c r="I447" s="541" t="s">
        <v>19</v>
      </c>
      <c r="J447" s="542"/>
      <c r="K447" s="542"/>
      <c r="L447" s="215">
        <f>SUM(L22+L45+L61+L71+L105+L123+L136+L202+L225+L293+L295+L368+L315+L402+L432)</f>
        <v>1932</v>
      </c>
    </row>
    <row r="448" spans="1:14" s="401" customFormat="1" ht="15.75" thickBot="1">
      <c r="A448" s="405"/>
      <c r="B448" s="406"/>
      <c r="C448" s="406"/>
      <c r="D448" s="406"/>
      <c r="E448" s="406"/>
      <c r="F448" s="406"/>
      <c r="G448" s="406"/>
      <c r="H448" s="406"/>
      <c r="I448" s="543" t="s">
        <v>16</v>
      </c>
      <c r="J448" s="544"/>
      <c r="K448" s="545"/>
      <c r="L448" s="213">
        <f>SUM(L433+L403+L316+L369+L296+L226+L203+L137+L124+L106+L72+L62+L46+L23)</f>
        <v>14118</v>
      </c>
      <c r="N448" s="404"/>
    </row>
    <row r="449" spans="1:12" s="4" customFormat="1" ht="12.75">
      <c r="A449" s="77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105"/>
    </row>
    <row r="450" spans="1:12" s="4" customFormat="1" ht="12.75">
      <c r="A450" s="77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105"/>
    </row>
    <row r="451" spans="1:12" s="4" customFormat="1" ht="12.75">
      <c r="A451" s="77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105"/>
    </row>
    <row r="452" spans="1:12" s="4" customFormat="1" ht="12.75">
      <c r="A452" s="77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105"/>
    </row>
    <row r="453" spans="1:12" s="4" customFormat="1" ht="12.75">
      <c r="A453" s="77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105"/>
    </row>
    <row r="454" spans="1:12" s="4" customFormat="1" ht="12.75">
      <c r="A454" s="77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105"/>
    </row>
  </sheetData>
  <sheetProtection/>
  <mergeCells count="242">
    <mergeCell ref="I437:K437"/>
    <mergeCell ref="L437:L438"/>
    <mergeCell ref="I446:K446"/>
    <mergeCell ref="I447:K447"/>
    <mergeCell ref="I448:K448"/>
    <mergeCell ref="A437:A444"/>
    <mergeCell ref="C437:E437"/>
    <mergeCell ref="A425:A428"/>
    <mergeCell ref="A430:B430"/>
    <mergeCell ref="I431:K431"/>
    <mergeCell ref="I432:K432"/>
    <mergeCell ref="I433:K433"/>
    <mergeCell ref="A436:L436"/>
    <mergeCell ref="B437:B438"/>
    <mergeCell ref="F437:H437"/>
    <mergeCell ref="L406:L407"/>
    <mergeCell ref="A408:A409"/>
    <mergeCell ref="A415:A418"/>
    <mergeCell ref="A420:A423"/>
    <mergeCell ref="A400:B400"/>
    <mergeCell ref="I401:K401"/>
    <mergeCell ref="I402:K402"/>
    <mergeCell ref="I403:K403"/>
    <mergeCell ref="A405:L405"/>
    <mergeCell ref="A406:A407"/>
    <mergeCell ref="B406:B407"/>
    <mergeCell ref="C406:E406"/>
    <mergeCell ref="F406:H406"/>
    <mergeCell ref="I406:K406"/>
    <mergeCell ref="L373:L374"/>
    <mergeCell ref="A375:A378"/>
    <mergeCell ref="A380:A383"/>
    <mergeCell ref="A385:A388"/>
    <mergeCell ref="A390:A393"/>
    <mergeCell ref="A395:A398"/>
    <mergeCell ref="C313:H313"/>
    <mergeCell ref="I314:K314"/>
    <mergeCell ref="I315:K315"/>
    <mergeCell ref="I316:K316"/>
    <mergeCell ref="A372:L372"/>
    <mergeCell ref="A373:A374"/>
    <mergeCell ref="B373:B374"/>
    <mergeCell ref="C373:E373"/>
    <mergeCell ref="F373:H373"/>
    <mergeCell ref="I373:K373"/>
    <mergeCell ref="A302:A305"/>
    <mergeCell ref="A307:L307"/>
    <mergeCell ref="A308:A312"/>
    <mergeCell ref="B308:H308"/>
    <mergeCell ref="C309:H309"/>
    <mergeCell ref="C310:H310"/>
    <mergeCell ref="C311:H311"/>
    <mergeCell ref="C312:H312"/>
    <mergeCell ref="I369:K369"/>
    <mergeCell ref="A299:L299"/>
    <mergeCell ref="A300:A301"/>
    <mergeCell ref="B300:B301"/>
    <mergeCell ref="C300:E300"/>
    <mergeCell ref="F300:H300"/>
    <mergeCell ref="I300:K300"/>
    <mergeCell ref="L300:L301"/>
    <mergeCell ref="A351:A354"/>
    <mergeCell ref="A356:A359"/>
    <mergeCell ref="A361:A364"/>
    <mergeCell ref="A366:B366"/>
    <mergeCell ref="I367:K367"/>
    <mergeCell ref="I368:K368"/>
    <mergeCell ref="A321:A324"/>
    <mergeCell ref="A326:A329"/>
    <mergeCell ref="A331:A334"/>
    <mergeCell ref="A336:A339"/>
    <mergeCell ref="A341:A344"/>
    <mergeCell ref="A346:A349"/>
    <mergeCell ref="A318:L318"/>
    <mergeCell ref="A319:A320"/>
    <mergeCell ref="B319:B320"/>
    <mergeCell ref="C319:E319"/>
    <mergeCell ref="F319:H319"/>
    <mergeCell ref="I319:K319"/>
    <mergeCell ref="L319:L320"/>
    <mergeCell ref="A291:B291"/>
    <mergeCell ref="I292:K292"/>
    <mergeCell ref="I293:K293"/>
    <mergeCell ref="I294:K294"/>
    <mergeCell ref="I295:K295"/>
    <mergeCell ref="I296:K296"/>
    <mergeCell ref="A286:A289"/>
    <mergeCell ref="C286:H286"/>
    <mergeCell ref="C287:H287"/>
    <mergeCell ref="C288:H288"/>
    <mergeCell ref="C289:H289"/>
    <mergeCell ref="C290:H290"/>
    <mergeCell ref="A259:A262"/>
    <mergeCell ref="A265:L265"/>
    <mergeCell ref="A266:A269"/>
    <mergeCell ref="A271:A274"/>
    <mergeCell ref="A276:A279"/>
    <mergeCell ref="A281:A284"/>
    <mergeCell ref="A231:A236"/>
    <mergeCell ref="A238:L238"/>
    <mergeCell ref="A239:A242"/>
    <mergeCell ref="A244:A247"/>
    <mergeCell ref="A249:A252"/>
    <mergeCell ref="A254:A257"/>
    <mergeCell ref="I225:K225"/>
    <mergeCell ref="I226:K226"/>
    <mergeCell ref="A228:L228"/>
    <mergeCell ref="A229:A230"/>
    <mergeCell ref="B229:B230"/>
    <mergeCell ref="C229:E229"/>
    <mergeCell ref="F229:H229"/>
    <mergeCell ref="I229:K229"/>
    <mergeCell ref="L229:L230"/>
    <mergeCell ref="L206:L207"/>
    <mergeCell ref="A208:A211"/>
    <mergeCell ref="A213:A216"/>
    <mergeCell ref="A218:A221"/>
    <mergeCell ref="A223:B223"/>
    <mergeCell ref="I224:K224"/>
    <mergeCell ref="A200:B200"/>
    <mergeCell ref="I201:K201"/>
    <mergeCell ref="I202:K202"/>
    <mergeCell ref="I203:K203"/>
    <mergeCell ref="A205:L205"/>
    <mergeCell ref="A206:A207"/>
    <mergeCell ref="B206:B207"/>
    <mergeCell ref="C206:E206"/>
    <mergeCell ref="F206:H206"/>
    <mergeCell ref="I206:K206"/>
    <mergeCell ref="A172:A175"/>
    <mergeCell ref="A177:A179"/>
    <mergeCell ref="A181:A183"/>
    <mergeCell ref="A185:A188"/>
    <mergeCell ref="A190:A193"/>
    <mergeCell ref="A195:A198"/>
    <mergeCell ref="A142:A145"/>
    <mergeCell ref="A147:A150"/>
    <mergeCell ref="A152:A155"/>
    <mergeCell ref="A157:A160"/>
    <mergeCell ref="A162:A165"/>
    <mergeCell ref="A167:A170"/>
    <mergeCell ref="A140:A141"/>
    <mergeCell ref="B140:B141"/>
    <mergeCell ref="C140:E140"/>
    <mergeCell ref="F140:H140"/>
    <mergeCell ref="I140:K140"/>
    <mergeCell ref="L140:L141"/>
    <mergeCell ref="L127:L128"/>
    <mergeCell ref="A129:A133"/>
    <mergeCell ref="I135:K135"/>
    <mergeCell ref="I136:K136"/>
    <mergeCell ref="I137:K137"/>
    <mergeCell ref="A139:L139"/>
    <mergeCell ref="C121:H121"/>
    <mergeCell ref="I122:K122"/>
    <mergeCell ref="I123:K123"/>
    <mergeCell ref="I124:K124"/>
    <mergeCell ref="A126:L126"/>
    <mergeCell ref="A127:A128"/>
    <mergeCell ref="B127:B128"/>
    <mergeCell ref="C127:E127"/>
    <mergeCell ref="F127:H127"/>
    <mergeCell ref="I127:K127"/>
    <mergeCell ref="A111:A114"/>
    <mergeCell ref="A116:L116"/>
    <mergeCell ref="A117:A120"/>
    <mergeCell ref="B117:H117"/>
    <mergeCell ref="C118:H118"/>
    <mergeCell ref="C119:H119"/>
    <mergeCell ref="C120:H120"/>
    <mergeCell ref="I106:K106"/>
    <mergeCell ref="A108:L108"/>
    <mergeCell ref="A109:A110"/>
    <mergeCell ref="B109:B110"/>
    <mergeCell ref="C109:E109"/>
    <mergeCell ref="F109:H109"/>
    <mergeCell ref="I109:K109"/>
    <mergeCell ref="L109:L110"/>
    <mergeCell ref="L75:L76"/>
    <mergeCell ref="A103:B103"/>
    <mergeCell ref="I104:K104"/>
    <mergeCell ref="I105:K105"/>
    <mergeCell ref="A77:A79"/>
    <mergeCell ref="A81:A83"/>
    <mergeCell ref="A85:A87"/>
    <mergeCell ref="A89:A91"/>
    <mergeCell ref="A93:A95"/>
    <mergeCell ref="C69:H69"/>
    <mergeCell ref="I70:K70"/>
    <mergeCell ref="I71:K71"/>
    <mergeCell ref="I72:K72"/>
    <mergeCell ref="A74:L74"/>
    <mergeCell ref="A75:A76"/>
    <mergeCell ref="B75:B76"/>
    <mergeCell ref="C75:E75"/>
    <mergeCell ref="F75:H75"/>
    <mergeCell ref="I75:K75"/>
    <mergeCell ref="B54:B58"/>
    <mergeCell ref="I60:K60"/>
    <mergeCell ref="I61:K61"/>
    <mergeCell ref="I62:K62"/>
    <mergeCell ref="A64:L64"/>
    <mergeCell ref="A65:A68"/>
    <mergeCell ref="B65:H65"/>
    <mergeCell ref="C66:H66"/>
    <mergeCell ref="C67:H67"/>
    <mergeCell ref="C68:H68"/>
    <mergeCell ref="I46:K46"/>
    <mergeCell ref="A48:L48"/>
    <mergeCell ref="A49:A50"/>
    <mergeCell ref="B49:B50"/>
    <mergeCell ref="C49:E49"/>
    <mergeCell ref="F49:H49"/>
    <mergeCell ref="I49:K49"/>
    <mergeCell ref="L49:L50"/>
    <mergeCell ref="A28:A31"/>
    <mergeCell ref="A33:A36"/>
    <mergeCell ref="A38:A41"/>
    <mergeCell ref="A43:B43"/>
    <mergeCell ref="I44:K44"/>
    <mergeCell ref="I45:K45"/>
    <mergeCell ref="A25:L25"/>
    <mergeCell ref="A26:A27"/>
    <mergeCell ref="B26:B27"/>
    <mergeCell ref="C26:E26"/>
    <mergeCell ref="F26:H26"/>
    <mergeCell ref="I26:K26"/>
    <mergeCell ref="L26:L27"/>
    <mergeCell ref="A10:A12"/>
    <mergeCell ref="A16:A18"/>
    <mergeCell ref="A20:B20"/>
    <mergeCell ref="I21:K21"/>
    <mergeCell ref="I22:K22"/>
    <mergeCell ref="I23:K23"/>
    <mergeCell ref="A5:L5"/>
    <mergeCell ref="A7:L7"/>
    <mergeCell ref="A8:A9"/>
    <mergeCell ref="B8:B9"/>
    <mergeCell ref="C8:E8"/>
    <mergeCell ref="F8:H8"/>
    <mergeCell ref="I8:K8"/>
    <mergeCell ref="L8:L9"/>
  </mergeCells>
  <printOptions/>
  <pageMargins left="0.25" right="0.25" top="0.75" bottom="0.75" header="0.3" footer="0.3"/>
  <pageSetup horizontalDpi="600" verticalDpi="600" orientation="portrait" r:id="rId1"/>
  <rowBreaks count="3" manualBreakCount="3">
    <brk id="47" max="255" man="1"/>
    <brk id="298" max="255" man="1"/>
    <brk id="4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8.57421875" style="0" customWidth="1"/>
    <col min="2" max="6" width="9.140625" style="0" customWidth="1"/>
  </cols>
  <sheetData>
    <row r="2" ht="12.75">
      <c r="A2" s="358" t="s">
        <v>245</v>
      </c>
    </row>
    <row r="3" ht="13.5" thickBot="1"/>
    <row r="4" spans="1:7" ht="23.25" thickBot="1">
      <c r="A4" s="232" t="s">
        <v>104</v>
      </c>
      <c r="B4" s="233" t="s">
        <v>121</v>
      </c>
      <c r="C4" s="233" t="s">
        <v>105</v>
      </c>
      <c r="D4" s="233" t="s">
        <v>106</v>
      </c>
      <c r="E4" s="233" t="s">
        <v>122</v>
      </c>
      <c r="F4" s="234" t="s">
        <v>111</v>
      </c>
      <c r="G4" s="235" t="s">
        <v>8</v>
      </c>
    </row>
    <row r="5" spans="1:7" ht="13.5" thickBot="1">
      <c r="A5" s="236" t="s">
        <v>92</v>
      </c>
      <c r="B5" s="237">
        <v>37</v>
      </c>
      <c r="C5" s="237">
        <v>1</v>
      </c>
      <c r="D5" s="237">
        <v>0</v>
      </c>
      <c r="E5" s="237">
        <v>0</v>
      </c>
      <c r="F5" s="238">
        <v>4</v>
      </c>
      <c r="G5" s="239">
        <f>SUM(B5:F5)</f>
        <v>42</v>
      </c>
    </row>
    <row r="6" spans="1:7" ht="13.5" thickBot="1">
      <c r="A6" s="236" t="s">
        <v>123</v>
      </c>
      <c r="B6" s="237">
        <v>332</v>
      </c>
      <c r="C6" s="237">
        <v>80</v>
      </c>
      <c r="D6" s="237">
        <v>0</v>
      </c>
      <c r="E6" s="237">
        <v>67</v>
      </c>
      <c r="F6" s="238">
        <v>52</v>
      </c>
      <c r="G6" s="239">
        <f aca="true" t="shared" si="0" ref="G6:G17">SUM(B6:F6)</f>
        <v>531</v>
      </c>
    </row>
    <row r="7" spans="1:7" ht="13.5" thickBot="1">
      <c r="A7" s="236" t="s">
        <v>93</v>
      </c>
      <c r="B7" s="237">
        <v>708</v>
      </c>
      <c r="C7" s="237">
        <v>148</v>
      </c>
      <c r="D7" s="237">
        <v>64</v>
      </c>
      <c r="E7" s="237">
        <v>203</v>
      </c>
      <c r="F7" s="238">
        <v>294</v>
      </c>
      <c r="G7" s="239">
        <f t="shared" si="0"/>
        <v>1417</v>
      </c>
    </row>
    <row r="8" spans="1:7" ht="13.5" thickBot="1">
      <c r="A8" s="236" t="s">
        <v>107</v>
      </c>
      <c r="B8" s="237">
        <v>516</v>
      </c>
      <c r="C8" s="237">
        <v>178</v>
      </c>
      <c r="D8" s="237">
        <v>0</v>
      </c>
      <c r="E8" s="237">
        <v>82</v>
      </c>
      <c r="F8" s="238">
        <v>27</v>
      </c>
      <c r="G8" s="239">
        <f t="shared" si="0"/>
        <v>803</v>
      </c>
    </row>
    <row r="9" spans="1:7" ht="13.5" thickBot="1">
      <c r="A9" s="236" t="s">
        <v>108</v>
      </c>
      <c r="B9" s="420">
        <v>128</v>
      </c>
      <c r="C9" s="237">
        <v>14</v>
      </c>
      <c r="D9" s="237">
        <v>22</v>
      </c>
      <c r="E9" s="237">
        <v>61</v>
      </c>
      <c r="F9" s="238">
        <v>20</v>
      </c>
      <c r="G9" s="239">
        <f>SUM(B9:F9)</f>
        <v>245</v>
      </c>
    </row>
    <row r="10" spans="1:7" ht="13.5" thickBot="1">
      <c r="A10" s="236" t="s">
        <v>109</v>
      </c>
      <c r="B10" s="419">
        <v>507</v>
      </c>
      <c r="C10" s="237">
        <v>217</v>
      </c>
      <c r="D10" s="237">
        <v>0</v>
      </c>
      <c r="E10" s="237">
        <v>28</v>
      </c>
      <c r="F10" s="238">
        <v>14</v>
      </c>
      <c r="G10" s="239">
        <f>SUM(B10:F10)</f>
        <v>766</v>
      </c>
    </row>
    <row r="11" spans="1:7" ht="13.5" thickBot="1">
      <c r="A11" s="236" t="s">
        <v>94</v>
      </c>
      <c r="B11" s="237">
        <v>1281</v>
      </c>
      <c r="C11" s="237">
        <v>404</v>
      </c>
      <c r="D11" s="237">
        <v>0</v>
      </c>
      <c r="E11" s="237">
        <v>403</v>
      </c>
      <c r="F11" s="238">
        <v>883</v>
      </c>
      <c r="G11" s="239">
        <f t="shared" si="0"/>
        <v>2971</v>
      </c>
    </row>
    <row r="12" spans="1:7" ht="13.5" thickBot="1">
      <c r="A12" s="236" t="s">
        <v>95</v>
      </c>
      <c r="B12" s="237">
        <v>360</v>
      </c>
      <c r="C12" s="237">
        <v>246</v>
      </c>
      <c r="D12" s="237">
        <v>0</v>
      </c>
      <c r="E12" s="237">
        <v>42</v>
      </c>
      <c r="F12" s="238">
        <v>66</v>
      </c>
      <c r="G12" s="239">
        <f t="shared" si="0"/>
        <v>714</v>
      </c>
    </row>
    <row r="13" spans="1:7" ht="13.5" thickBot="1">
      <c r="A13" s="236" t="s">
        <v>110</v>
      </c>
      <c r="B13" s="237">
        <v>1319</v>
      </c>
      <c r="C13" s="237">
        <v>691</v>
      </c>
      <c r="D13" s="237">
        <v>56</v>
      </c>
      <c r="E13" s="237">
        <v>10</v>
      </c>
      <c r="F13" s="238">
        <v>12</v>
      </c>
      <c r="G13" s="239">
        <f t="shared" si="0"/>
        <v>2088</v>
      </c>
    </row>
    <row r="14" spans="1:7" ht="13.5" thickBot="1">
      <c r="A14" s="236" t="s">
        <v>96</v>
      </c>
      <c r="B14" s="237">
        <v>569</v>
      </c>
      <c r="C14" s="237">
        <v>111</v>
      </c>
      <c r="D14" s="237">
        <v>111</v>
      </c>
      <c r="E14" s="237">
        <v>104</v>
      </c>
      <c r="F14" s="238">
        <v>250</v>
      </c>
      <c r="G14" s="239">
        <f t="shared" si="0"/>
        <v>1145</v>
      </c>
    </row>
    <row r="15" spans="1:7" ht="13.5" thickBot="1">
      <c r="A15" s="236" t="s">
        <v>97</v>
      </c>
      <c r="B15" s="237">
        <v>513</v>
      </c>
      <c r="C15" s="237">
        <v>166</v>
      </c>
      <c r="D15" s="237">
        <v>0</v>
      </c>
      <c r="E15" s="237">
        <v>93</v>
      </c>
      <c r="F15" s="238">
        <v>134</v>
      </c>
      <c r="G15" s="239">
        <f t="shared" si="0"/>
        <v>906</v>
      </c>
    </row>
    <row r="16" spans="1:7" ht="12.75" customHeight="1" thickBot="1">
      <c r="A16" s="236" t="s">
        <v>124</v>
      </c>
      <c r="B16" s="237">
        <v>811</v>
      </c>
      <c r="C16" s="237">
        <v>306</v>
      </c>
      <c r="D16" s="237">
        <v>0</v>
      </c>
      <c r="E16" s="237">
        <v>278</v>
      </c>
      <c r="F16" s="238">
        <v>114</v>
      </c>
      <c r="G16" s="239">
        <f t="shared" si="0"/>
        <v>1509</v>
      </c>
    </row>
    <row r="17" spans="1:7" ht="13.5" thickBot="1">
      <c r="A17" s="240" t="s">
        <v>98</v>
      </c>
      <c r="B17" s="241">
        <v>543</v>
      </c>
      <c r="C17" s="241">
        <v>236</v>
      </c>
      <c r="D17" s="241">
        <v>0</v>
      </c>
      <c r="E17" s="241">
        <v>140</v>
      </c>
      <c r="F17" s="242">
        <v>62</v>
      </c>
      <c r="G17" s="239">
        <f t="shared" si="0"/>
        <v>981</v>
      </c>
    </row>
    <row r="18" spans="1:7" ht="13.5" thickBot="1">
      <c r="A18" s="243" t="s">
        <v>16</v>
      </c>
      <c r="B18" s="244">
        <f aca="true" t="shared" si="1" ref="B18:G18">SUM(B5:B17)</f>
        <v>7624</v>
      </c>
      <c r="C18" s="244">
        <f t="shared" si="1"/>
        <v>2798</v>
      </c>
      <c r="D18" s="244">
        <f t="shared" si="1"/>
        <v>253</v>
      </c>
      <c r="E18" s="244">
        <f t="shared" si="1"/>
        <v>1511</v>
      </c>
      <c r="F18" s="244">
        <f t="shared" si="1"/>
        <v>1932</v>
      </c>
      <c r="G18" s="244">
        <f t="shared" si="1"/>
        <v>14118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9"/>
  <sheetViews>
    <sheetView tabSelected="1" zoomScalePageLayoutView="0" workbookViewId="0" topLeftCell="A430">
      <selection activeCell="F440" sqref="F440"/>
    </sheetView>
  </sheetViews>
  <sheetFormatPr defaultColWidth="9.140625" defaultRowHeight="12.75"/>
  <cols>
    <col min="1" max="1" width="35.28125" style="11" customWidth="1"/>
    <col min="2" max="2" width="7.140625" style="3" customWidth="1"/>
    <col min="3" max="8" width="5.7109375" style="3" customWidth="1"/>
    <col min="9" max="9" width="5.7109375" style="206" customWidth="1"/>
    <col min="10" max="11" width="5.7109375" style="3" customWidth="1"/>
    <col min="12" max="12" width="8.28125" style="5" customWidth="1"/>
    <col min="13" max="13" width="4.421875" style="6" customWidth="1"/>
    <col min="14" max="16384" width="9.140625" style="6" customWidth="1"/>
  </cols>
  <sheetData>
    <row r="1" spans="1:10" ht="15.75">
      <c r="A1" s="1" t="s">
        <v>0</v>
      </c>
      <c r="B1" s="2"/>
      <c r="C1" s="2"/>
      <c r="D1" s="2"/>
      <c r="E1" s="2"/>
      <c r="H1" s="4"/>
      <c r="I1" s="4"/>
      <c r="J1" s="4"/>
    </row>
    <row r="2" spans="1:10" ht="12.75">
      <c r="A2" s="8" t="s">
        <v>1</v>
      </c>
      <c r="B2" s="2"/>
      <c r="C2" s="2"/>
      <c r="D2" s="2"/>
      <c r="E2" s="2"/>
      <c r="H2" s="4"/>
      <c r="I2" s="4"/>
      <c r="J2" s="4"/>
    </row>
    <row r="3" spans="1:10" ht="12.75">
      <c r="A3" s="9" t="s">
        <v>251</v>
      </c>
      <c r="B3" s="2"/>
      <c r="C3" s="2"/>
      <c r="D3" s="2"/>
      <c r="E3" s="2"/>
      <c r="H3" s="4"/>
      <c r="I3" s="4"/>
      <c r="J3" s="4"/>
    </row>
    <row r="4" spans="1:10" ht="12.75">
      <c r="A4" s="10"/>
      <c r="B4" s="2"/>
      <c r="C4" s="2"/>
      <c r="D4" s="2"/>
      <c r="E4" s="2"/>
      <c r="H4" s="4"/>
      <c r="I4" s="4"/>
      <c r="J4" s="4"/>
    </row>
    <row r="5" spans="1:12" ht="15.75">
      <c r="A5" s="454" t="s">
        <v>252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</row>
    <row r="6" spans="8:10" ht="13.5" thickBot="1">
      <c r="H6" s="12"/>
      <c r="I6" s="12"/>
      <c r="J6" s="12"/>
    </row>
    <row r="7" spans="1:12" ht="15.75" thickBot="1">
      <c r="A7" s="455" t="s">
        <v>2</v>
      </c>
      <c r="B7" s="456"/>
      <c r="C7" s="456"/>
      <c r="D7" s="456"/>
      <c r="E7" s="456"/>
      <c r="F7" s="456"/>
      <c r="G7" s="456"/>
      <c r="H7" s="457"/>
      <c r="I7" s="457"/>
      <c r="J7" s="457"/>
      <c r="K7" s="456"/>
      <c r="L7" s="458"/>
    </row>
    <row r="8" spans="1:12" ht="13.5" thickBot="1">
      <c r="A8" s="459" t="s">
        <v>3</v>
      </c>
      <c r="B8" s="459" t="s">
        <v>4</v>
      </c>
      <c r="C8" s="461" t="s">
        <v>5</v>
      </c>
      <c r="D8" s="462"/>
      <c r="E8" s="462"/>
      <c r="F8" s="462" t="s">
        <v>6</v>
      </c>
      <c r="G8" s="462"/>
      <c r="H8" s="462"/>
      <c r="I8" s="462" t="s">
        <v>7</v>
      </c>
      <c r="J8" s="462"/>
      <c r="K8" s="462"/>
      <c r="L8" s="459" t="s">
        <v>8</v>
      </c>
    </row>
    <row r="9" spans="1:12" ht="13.5" thickBot="1">
      <c r="A9" s="460"/>
      <c r="B9" s="459"/>
      <c r="C9" s="16" t="s">
        <v>13</v>
      </c>
      <c r="D9" s="17" t="s">
        <v>15</v>
      </c>
      <c r="E9" s="18" t="s">
        <v>14</v>
      </c>
      <c r="F9" s="17" t="s">
        <v>13</v>
      </c>
      <c r="G9" s="17" t="s">
        <v>15</v>
      </c>
      <c r="H9" s="18" t="s">
        <v>14</v>
      </c>
      <c r="I9" s="19" t="s">
        <v>13</v>
      </c>
      <c r="J9" s="17" t="s">
        <v>15</v>
      </c>
      <c r="K9" s="18" t="s">
        <v>14</v>
      </c>
      <c r="L9" s="459"/>
    </row>
    <row r="10" spans="1:12" ht="12.75">
      <c r="A10" s="463" t="s">
        <v>35</v>
      </c>
      <c r="B10" s="20" t="s">
        <v>9</v>
      </c>
      <c r="C10" s="21">
        <v>10</v>
      </c>
      <c r="D10" s="22">
        <v>0</v>
      </c>
      <c r="E10" s="23">
        <f aca="true" t="shared" si="0" ref="E10:E18">SUM(C10:D10)</f>
        <v>10</v>
      </c>
      <c r="F10" s="21">
        <v>4</v>
      </c>
      <c r="G10" s="22">
        <v>0</v>
      </c>
      <c r="H10" s="24">
        <f aca="true" t="shared" si="1" ref="H10:H19">SUM(F10:G10)</f>
        <v>4</v>
      </c>
      <c r="I10" s="25">
        <f aca="true" t="shared" si="2" ref="I10:J13">C10+F10</f>
        <v>14</v>
      </c>
      <c r="J10" s="22">
        <f t="shared" si="2"/>
        <v>0</v>
      </c>
      <c r="K10" s="24">
        <f>SUM(I10:J10)</f>
        <v>14</v>
      </c>
      <c r="L10" s="26">
        <f>K10</f>
        <v>14</v>
      </c>
    </row>
    <row r="11" spans="1:12" ht="12.75">
      <c r="A11" s="464"/>
      <c r="B11" s="27" t="s">
        <v>10</v>
      </c>
      <c r="C11" s="28"/>
      <c r="D11" s="29"/>
      <c r="E11" s="23">
        <f t="shared" si="0"/>
        <v>0</v>
      </c>
      <c r="F11" s="28"/>
      <c r="G11" s="29"/>
      <c r="H11" s="23">
        <f t="shared" si="1"/>
        <v>0</v>
      </c>
      <c r="I11" s="30">
        <f t="shared" si="2"/>
        <v>0</v>
      </c>
      <c r="J11" s="29">
        <f t="shared" si="2"/>
        <v>0</v>
      </c>
      <c r="K11" s="23">
        <f>SUM(I11:J11)</f>
        <v>0</v>
      </c>
      <c r="L11" s="31">
        <f>K11</f>
        <v>0</v>
      </c>
    </row>
    <row r="12" spans="1:12" ht="12.75">
      <c r="A12" s="464"/>
      <c r="B12" s="27" t="s">
        <v>11</v>
      </c>
      <c r="C12" s="28">
        <v>11</v>
      </c>
      <c r="D12" s="29">
        <v>0</v>
      </c>
      <c r="E12" s="23">
        <f t="shared" si="0"/>
        <v>11</v>
      </c>
      <c r="F12" s="28">
        <v>0</v>
      </c>
      <c r="G12" s="29">
        <v>0</v>
      </c>
      <c r="H12" s="23">
        <f t="shared" si="1"/>
        <v>0</v>
      </c>
      <c r="I12" s="30">
        <f t="shared" si="2"/>
        <v>11</v>
      </c>
      <c r="J12" s="29">
        <f t="shared" si="2"/>
        <v>0</v>
      </c>
      <c r="K12" s="23">
        <f>SUM(I12:J12)</f>
        <v>11</v>
      </c>
      <c r="L12" s="31">
        <f>K12</f>
        <v>11</v>
      </c>
    </row>
    <row r="13" spans="1:12" s="4" customFormat="1" ht="12.75">
      <c r="A13" s="32"/>
      <c r="B13" s="33" t="s">
        <v>12</v>
      </c>
      <c r="C13" s="34"/>
      <c r="D13" s="35"/>
      <c r="E13" s="23">
        <f t="shared" si="0"/>
        <v>0</v>
      </c>
      <c r="F13" s="34"/>
      <c r="G13" s="35"/>
      <c r="H13" s="23">
        <f t="shared" si="1"/>
        <v>0</v>
      </c>
      <c r="I13" s="30">
        <f t="shared" si="2"/>
        <v>0</v>
      </c>
      <c r="J13" s="29">
        <f t="shared" si="2"/>
        <v>0</v>
      </c>
      <c r="K13" s="23">
        <f>SUM(I13:J13)</f>
        <v>0</v>
      </c>
      <c r="L13" s="31">
        <f>K13</f>
        <v>0</v>
      </c>
    </row>
    <row r="14" spans="1:12" ht="13.5" thickBot="1">
      <c r="A14" s="37" t="s">
        <v>16</v>
      </c>
      <c r="B14" s="38"/>
      <c r="C14" s="39">
        <f>SUM(C10:C13)</f>
        <v>21</v>
      </c>
      <c r="D14" s="40">
        <f>SUM(D10:D13)</f>
        <v>0</v>
      </c>
      <c r="E14" s="41">
        <f t="shared" si="0"/>
        <v>21</v>
      </c>
      <c r="F14" s="39">
        <f>SUM(F10:F13)</f>
        <v>4</v>
      </c>
      <c r="G14" s="40">
        <f>SUM(G10:G13)</f>
        <v>0</v>
      </c>
      <c r="H14" s="42">
        <f t="shared" si="1"/>
        <v>4</v>
      </c>
      <c r="I14" s="43">
        <f aca="true" t="shared" si="3" ref="I14:J19">SUM(C14+F14)</f>
        <v>25</v>
      </c>
      <c r="J14" s="40">
        <f t="shared" si="3"/>
        <v>0</v>
      </c>
      <c r="K14" s="42">
        <f>SUM(E14+H14)</f>
        <v>25</v>
      </c>
      <c r="L14" s="44">
        <f>SUM(L10:L13)</f>
        <v>25</v>
      </c>
    </row>
    <row r="15" spans="1:12" ht="12.75">
      <c r="A15" s="45"/>
      <c r="B15" s="46" t="s">
        <v>9</v>
      </c>
      <c r="C15" s="47"/>
      <c r="D15" s="48"/>
      <c r="E15" s="49">
        <f t="shared" si="0"/>
        <v>0</v>
      </c>
      <c r="F15" s="47"/>
      <c r="G15" s="48"/>
      <c r="H15" s="49">
        <f>SUM(F15:G15)</f>
        <v>0</v>
      </c>
      <c r="I15" s="25">
        <f t="shared" si="3"/>
        <v>0</v>
      </c>
      <c r="J15" s="22">
        <f t="shared" si="3"/>
        <v>0</v>
      </c>
      <c r="K15" s="24">
        <f>SUM(I15:J15)</f>
        <v>0</v>
      </c>
      <c r="L15" s="50">
        <f>K15</f>
        <v>0</v>
      </c>
    </row>
    <row r="16" spans="1:17" ht="12.75">
      <c r="A16" s="464" t="s">
        <v>36</v>
      </c>
      <c r="B16" s="27" t="s">
        <v>10</v>
      </c>
      <c r="C16" s="51">
        <v>4</v>
      </c>
      <c r="D16" s="29">
        <v>0</v>
      </c>
      <c r="E16" s="23">
        <f t="shared" si="0"/>
        <v>4</v>
      </c>
      <c r="F16" s="51">
        <v>0</v>
      </c>
      <c r="G16" s="29">
        <v>0</v>
      </c>
      <c r="H16" s="23">
        <f>SUM(F16:G16)</f>
        <v>0</v>
      </c>
      <c r="I16" s="30">
        <f t="shared" si="3"/>
        <v>4</v>
      </c>
      <c r="J16" s="29">
        <f t="shared" si="3"/>
        <v>0</v>
      </c>
      <c r="K16" s="23">
        <f>SUM(I16:J16)</f>
        <v>4</v>
      </c>
      <c r="L16" s="52">
        <f>K16</f>
        <v>4</v>
      </c>
      <c r="Q16" s="6" t="s">
        <v>112</v>
      </c>
    </row>
    <row r="17" spans="1:12" ht="12.75">
      <c r="A17" s="464"/>
      <c r="B17" s="53" t="s">
        <v>11</v>
      </c>
      <c r="C17" s="54"/>
      <c r="D17" s="55"/>
      <c r="E17" s="23">
        <f t="shared" si="0"/>
        <v>0</v>
      </c>
      <c r="F17" s="54">
        <v>0</v>
      </c>
      <c r="G17" s="55">
        <v>0</v>
      </c>
      <c r="H17" s="23">
        <f>SUM(F17:G17)</f>
        <v>0</v>
      </c>
      <c r="I17" s="30">
        <f t="shared" si="3"/>
        <v>0</v>
      </c>
      <c r="J17" s="29">
        <f t="shared" si="3"/>
        <v>0</v>
      </c>
      <c r="K17" s="23">
        <f>SUM(I17:J17)</f>
        <v>0</v>
      </c>
      <c r="L17" s="52">
        <f>K17</f>
        <v>0</v>
      </c>
    </row>
    <row r="18" spans="1:12" s="4" customFormat="1" ht="12.75">
      <c r="A18" s="465"/>
      <c r="B18" s="56" t="s">
        <v>12</v>
      </c>
      <c r="C18" s="57">
        <v>6</v>
      </c>
      <c r="D18" s="58">
        <v>0</v>
      </c>
      <c r="E18" s="23">
        <f t="shared" si="0"/>
        <v>6</v>
      </c>
      <c r="F18" s="57">
        <v>0</v>
      </c>
      <c r="G18" s="58">
        <v>0</v>
      </c>
      <c r="H18" s="23">
        <f>SUM(F18:G18)</f>
        <v>0</v>
      </c>
      <c r="I18" s="30">
        <f t="shared" si="3"/>
        <v>6</v>
      </c>
      <c r="J18" s="35">
        <f t="shared" si="3"/>
        <v>0</v>
      </c>
      <c r="K18" s="23">
        <f>SUM(I18:J18)</f>
        <v>6</v>
      </c>
      <c r="L18" s="52">
        <f>K18</f>
        <v>6</v>
      </c>
    </row>
    <row r="19" spans="1:12" ht="13.5" thickBot="1">
      <c r="A19" s="37" t="s">
        <v>16</v>
      </c>
      <c r="B19" s="38"/>
      <c r="C19" s="59">
        <f>SUM(C15:C18)</f>
        <v>10</v>
      </c>
      <c r="D19" s="59">
        <f>SUM(D15:D18)</f>
        <v>0</v>
      </c>
      <c r="E19" s="59">
        <f>SUM(E15:E18)</f>
        <v>10</v>
      </c>
      <c r="F19" s="39">
        <f>SUM(F15:F18)</f>
        <v>0</v>
      </c>
      <c r="G19" s="59">
        <f>SUM(G15:G18)</f>
        <v>0</v>
      </c>
      <c r="H19" s="42">
        <f t="shared" si="1"/>
        <v>0</v>
      </c>
      <c r="I19" s="43">
        <f t="shared" si="3"/>
        <v>10</v>
      </c>
      <c r="J19" s="60">
        <f t="shared" si="3"/>
        <v>0</v>
      </c>
      <c r="K19" s="42">
        <f>SUM(K15:K18)</f>
        <v>10</v>
      </c>
      <c r="L19" s="61">
        <f>SUM(L15:L18)</f>
        <v>10</v>
      </c>
    </row>
    <row r="20" spans="1:12" ht="13.5" thickBot="1">
      <c r="A20" s="466" t="s">
        <v>17</v>
      </c>
      <c r="B20" s="461"/>
      <c r="C20" s="62">
        <f>SUM(C19,C14)</f>
        <v>31</v>
      </c>
      <c r="D20" s="63">
        <f>SUM(D14,D19)</f>
        <v>0</v>
      </c>
      <c r="E20" s="64">
        <f>SUM(E14,E19)</f>
        <v>31</v>
      </c>
      <c r="F20" s="62">
        <f>SUM(F14,F19)</f>
        <v>4</v>
      </c>
      <c r="G20" s="63">
        <f>SUM(G14,G19)</f>
        <v>0</v>
      </c>
      <c r="H20" s="64">
        <f>SUM(H14,H19)</f>
        <v>4</v>
      </c>
      <c r="I20" s="65">
        <f>SUM(I19,I14)</f>
        <v>35</v>
      </c>
      <c r="J20" s="65">
        <f>SUM(J19,J14)</f>
        <v>0</v>
      </c>
      <c r="K20" s="65">
        <f>SUM(K19,K14)</f>
        <v>35</v>
      </c>
      <c r="L20" s="14">
        <f>SUM(L14+L19)</f>
        <v>35</v>
      </c>
    </row>
    <row r="21" spans="9:12" ht="12.75">
      <c r="I21" s="467" t="s">
        <v>18</v>
      </c>
      <c r="J21" s="468"/>
      <c r="K21" s="468"/>
      <c r="L21" s="20">
        <v>0</v>
      </c>
    </row>
    <row r="22" spans="9:12" ht="13.5" thickBot="1">
      <c r="I22" s="469" t="s">
        <v>19</v>
      </c>
      <c r="J22" s="470"/>
      <c r="K22" s="470"/>
      <c r="L22" s="66">
        <v>4</v>
      </c>
    </row>
    <row r="23" spans="9:12" ht="15.75" thickBot="1">
      <c r="I23" s="471" t="s">
        <v>16</v>
      </c>
      <c r="J23" s="472"/>
      <c r="K23" s="472"/>
      <c r="L23" s="76">
        <f>SUM(L20:L22)</f>
        <v>39</v>
      </c>
    </row>
    <row r="24" ht="13.5" thickBot="1">
      <c r="I24" s="67"/>
    </row>
    <row r="25" spans="1:12" ht="15.75" thickBot="1">
      <c r="A25" s="455" t="s">
        <v>39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8"/>
    </row>
    <row r="26" spans="1:12" ht="13.5" thickBot="1">
      <c r="A26" s="459" t="s">
        <v>3</v>
      </c>
      <c r="B26" s="459" t="s">
        <v>4</v>
      </c>
      <c r="C26" s="462" t="s">
        <v>5</v>
      </c>
      <c r="D26" s="462"/>
      <c r="E26" s="462"/>
      <c r="F26" s="462" t="s">
        <v>6</v>
      </c>
      <c r="G26" s="462"/>
      <c r="H26" s="462"/>
      <c r="I26" s="462" t="s">
        <v>7</v>
      </c>
      <c r="J26" s="462"/>
      <c r="K26" s="462"/>
      <c r="L26" s="459" t="s">
        <v>8</v>
      </c>
    </row>
    <row r="27" spans="1:12" ht="13.5" thickBot="1">
      <c r="A27" s="460"/>
      <c r="B27" s="459"/>
      <c r="C27" s="17" t="s">
        <v>13</v>
      </c>
      <c r="D27" s="17" t="s">
        <v>15</v>
      </c>
      <c r="E27" s="18" t="s">
        <v>14</v>
      </c>
      <c r="F27" s="17" t="s">
        <v>13</v>
      </c>
      <c r="G27" s="17" t="s">
        <v>15</v>
      </c>
      <c r="H27" s="18" t="s">
        <v>14</v>
      </c>
      <c r="I27" s="19" t="s">
        <v>13</v>
      </c>
      <c r="J27" s="17" t="s">
        <v>15</v>
      </c>
      <c r="K27" s="18" t="s">
        <v>14</v>
      </c>
      <c r="L27" s="459"/>
    </row>
    <row r="28" spans="1:12" ht="12.75" customHeight="1">
      <c r="A28" s="473" t="s">
        <v>120</v>
      </c>
      <c r="B28" s="68" t="s">
        <v>9</v>
      </c>
      <c r="C28" s="21">
        <v>14</v>
      </c>
      <c r="D28" s="22">
        <v>0</v>
      </c>
      <c r="E28" s="24">
        <f aca="true" t="shared" si="4" ref="E28:E42">SUM(C28:D28)</f>
        <v>14</v>
      </c>
      <c r="F28" s="21">
        <v>42</v>
      </c>
      <c r="G28" s="22">
        <v>3</v>
      </c>
      <c r="H28" s="24">
        <f aca="true" t="shared" si="5" ref="H28:H42">SUM(F28:G28)</f>
        <v>45</v>
      </c>
      <c r="I28" s="25">
        <f aca="true" t="shared" si="6" ref="I28:J42">SUM(C28+F28)</f>
        <v>56</v>
      </c>
      <c r="J28" s="35">
        <f t="shared" si="6"/>
        <v>3</v>
      </c>
      <c r="K28" s="24">
        <f>SUM(I28:J28)</f>
        <v>59</v>
      </c>
      <c r="L28" s="50">
        <f>K28</f>
        <v>59</v>
      </c>
    </row>
    <row r="29" spans="1:12" ht="12.75">
      <c r="A29" s="473"/>
      <c r="B29" s="69" t="s">
        <v>10</v>
      </c>
      <c r="C29" s="28">
        <v>43</v>
      </c>
      <c r="D29" s="29">
        <v>10</v>
      </c>
      <c r="E29" s="23">
        <f t="shared" si="4"/>
        <v>53</v>
      </c>
      <c r="F29" s="28">
        <v>0</v>
      </c>
      <c r="G29" s="29">
        <v>1</v>
      </c>
      <c r="H29" s="23">
        <f t="shared" si="5"/>
        <v>1</v>
      </c>
      <c r="I29" s="30">
        <f t="shared" si="6"/>
        <v>43</v>
      </c>
      <c r="J29" s="35">
        <f t="shared" si="6"/>
        <v>11</v>
      </c>
      <c r="K29" s="23">
        <f>SUM(I29:J29)</f>
        <v>54</v>
      </c>
      <c r="L29" s="52">
        <f>K29</f>
        <v>54</v>
      </c>
    </row>
    <row r="30" spans="1:12" ht="12.75">
      <c r="A30" s="473"/>
      <c r="B30" s="69" t="s">
        <v>11</v>
      </c>
      <c r="C30" s="28">
        <v>23</v>
      </c>
      <c r="D30" s="29">
        <v>9</v>
      </c>
      <c r="E30" s="23">
        <f t="shared" si="4"/>
        <v>32</v>
      </c>
      <c r="F30" s="28">
        <v>1</v>
      </c>
      <c r="G30" s="29">
        <v>0</v>
      </c>
      <c r="H30" s="23">
        <f t="shared" si="5"/>
        <v>1</v>
      </c>
      <c r="I30" s="30">
        <f t="shared" si="6"/>
        <v>24</v>
      </c>
      <c r="J30" s="35">
        <f t="shared" si="6"/>
        <v>9</v>
      </c>
      <c r="K30" s="23">
        <f>SUM(I30:J30)</f>
        <v>33</v>
      </c>
      <c r="L30" s="52">
        <f>K30</f>
        <v>33</v>
      </c>
    </row>
    <row r="31" spans="1:12" s="4" customFormat="1" ht="12.75">
      <c r="A31" s="474"/>
      <c r="B31" s="70" t="s">
        <v>12</v>
      </c>
      <c r="C31" s="34">
        <v>20</v>
      </c>
      <c r="D31" s="35">
        <v>0</v>
      </c>
      <c r="E31" s="71">
        <f t="shared" si="4"/>
        <v>20</v>
      </c>
      <c r="F31" s="34">
        <v>0</v>
      </c>
      <c r="G31" s="35">
        <v>0</v>
      </c>
      <c r="H31" s="71">
        <f t="shared" si="5"/>
        <v>0</v>
      </c>
      <c r="I31" s="30">
        <f t="shared" si="6"/>
        <v>20</v>
      </c>
      <c r="J31" s="35">
        <f t="shared" si="6"/>
        <v>0</v>
      </c>
      <c r="K31" s="71">
        <f>SUM(I31:J31)</f>
        <v>20</v>
      </c>
      <c r="L31" s="72">
        <f>K31</f>
        <v>20</v>
      </c>
    </row>
    <row r="32" spans="1:12" ht="13.5" thickBot="1">
      <c r="A32" s="73" t="s">
        <v>16</v>
      </c>
      <c r="B32" s="74"/>
      <c r="C32" s="39">
        <f>SUM(C28:C31)</f>
        <v>100</v>
      </c>
      <c r="D32" s="40">
        <f>SUM(D28:D31)</f>
        <v>19</v>
      </c>
      <c r="E32" s="42">
        <f t="shared" si="4"/>
        <v>119</v>
      </c>
      <c r="F32" s="39">
        <f>SUM(F28:F31)</f>
        <v>43</v>
      </c>
      <c r="G32" s="40">
        <f>SUM(G28:G31)</f>
        <v>4</v>
      </c>
      <c r="H32" s="42">
        <f t="shared" si="5"/>
        <v>47</v>
      </c>
      <c r="I32" s="43">
        <f>SUM(I28:I31)</f>
        <v>143</v>
      </c>
      <c r="J32" s="75">
        <f>SUM(J28:J31)</f>
        <v>23</v>
      </c>
      <c r="K32" s="75">
        <f>SUM(K28:K31)</f>
        <v>166</v>
      </c>
      <c r="L32" s="61">
        <f>SUM(L28:L31)</f>
        <v>166</v>
      </c>
    </row>
    <row r="33" spans="1:12" ht="13.5" thickBot="1">
      <c r="A33" s="475" t="s">
        <v>38</v>
      </c>
      <c r="B33" s="69" t="s">
        <v>9</v>
      </c>
      <c r="C33" s="21">
        <v>13</v>
      </c>
      <c r="D33" s="22">
        <v>6</v>
      </c>
      <c r="E33" s="24">
        <f t="shared" si="4"/>
        <v>19</v>
      </c>
      <c r="F33" s="21">
        <v>22</v>
      </c>
      <c r="G33" s="22">
        <v>5</v>
      </c>
      <c r="H33" s="24">
        <f t="shared" si="5"/>
        <v>27</v>
      </c>
      <c r="I33" s="25">
        <f t="shared" si="6"/>
        <v>35</v>
      </c>
      <c r="J33" s="35">
        <f t="shared" si="6"/>
        <v>11</v>
      </c>
      <c r="K33" s="24">
        <f>SUM(I33:J33)</f>
        <v>46</v>
      </c>
      <c r="L33" s="50">
        <f>K33</f>
        <v>46</v>
      </c>
    </row>
    <row r="34" spans="1:12" ht="12.75">
      <c r="A34" s="473"/>
      <c r="B34" s="69" t="s">
        <v>10</v>
      </c>
      <c r="C34" s="28">
        <v>23</v>
      </c>
      <c r="D34" s="29">
        <v>8</v>
      </c>
      <c r="E34" s="24">
        <f t="shared" si="4"/>
        <v>31</v>
      </c>
      <c r="F34" s="28">
        <v>1</v>
      </c>
      <c r="G34" s="29">
        <v>0</v>
      </c>
      <c r="H34" s="23">
        <f t="shared" si="5"/>
        <v>1</v>
      </c>
      <c r="I34" s="30">
        <f t="shared" si="6"/>
        <v>24</v>
      </c>
      <c r="J34" s="35">
        <f t="shared" si="6"/>
        <v>8</v>
      </c>
      <c r="K34" s="23">
        <f>SUM(I34:J34)</f>
        <v>32</v>
      </c>
      <c r="L34" s="52">
        <f>K34</f>
        <v>32</v>
      </c>
    </row>
    <row r="35" spans="1:12" ht="12.75">
      <c r="A35" s="473"/>
      <c r="B35" s="69" t="s">
        <v>11</v>
      </c>
      <c r="C35" s="28">
        <v>18</v>
      </c>
      <c r="D35" s="29">
        <v>1</v>
      </c>
      <c r="E35" s="23">
        <f t="shared" si="4"/>
        <v>19</v>
      </c>
      <c r="F35" s="28">
        <v>0</v>
      </c>
      <c r="G35" s="29">
        <v>0</v>
      </c>
      <c r="H35" s="23">
        <f t="shared" si="5"/>
        <v>0</v>
      </c>
      <c r="I35" s="30">
        <f t="shared" si="6"/>
        <v>18</v>
      </c>
      <c r="J35" s="35">
        <f t="shared" si="6"/>
        <v>1</v>
      </c>
      <c r="K35" s="23">
        <f>SUM(I35:J35)</f>
        <v>19</v>
      </c>
      <c r="L35" s="52">
        <f>K35</f>
        <v>19</v>
      </c>
    </row>
    <row r="36" spans="1:12" s="4" customFormat="1" ht="12.75">
      <c r="A36" s="474"/>
      <c r="B36" s="70" t="s">
        <v>12</v>
      </c>
      <c r="C36" s="34">
        <v>14</v>
      </c>
      <c r="D36" s="35">
        <v>0</v>
      </c>
      <c r="E36" s="71">
        <f t="shared" si="4"/>
        <v>14</v>
      </c>
      <c r="F36" s="34">
        <v>0</v>
      </c>
      <c r="G36" s="35">
        <v>0</v>
      </c>
      <c r="H36" s="71">
        <f t="shared" si="5"/>
        <v>0</v>
      </c>
      <c r="I36" s="30">
        <f t="shared" si="6"/>
        <v>14</v>
      </c>
      <c r="J36" s="35">
        <f t="shared" si="6"/>
        <v>0</v>
      </c>
      <c r="K36" s="71">
        <f>SUM(I36:J36)</f>
        <v>14</v>
      </c>
      <c r="L36" s="72">
        <f>K36</f>
        <v>14</v>
      </c>
    </row>
    <row r="37" spans="1:12" ht="13.5" thickBot="1">
      <c r="A37" s="73" t="s">
        <v>16</v>
      </c>
      <c r="B37" s="74"/>
      <c r="C37" s="39">
        <f>SUM(C33:C36)</f>
        <v>68</v>
      </c>
      <c r="D37" s="40">
        <f>SUM(D33:D36)</f>
        <v>15</v>
      </c>
      <c r="E37" s="42">
        <f t="shared" si="4"/>
        <v>83</v>
      </c>
      <c r="F37" s="39">
        <f>SUM(F33:F36)</f>
        <v>23</v>
      </c>
      <c r="G37" s="40">
        <f>SUM(G33:G36)</f>
        <v>5</v>
      </c>
      <c r="H37" s="42">
        <f t="shared" si="5"/>
        <v>28</v>
      </c>
      <c r="I37" s="43">
        <f t="shared" si="6"/>
        <v>91</v>
      </c>
      <c r="J37" s="40">
        <f>SUM(J33:J36)</f>
        <v>20</v>
      </c>
      <c r="K37" s="42">
        <f>SUM(K33:K36)</f>
        <v>111</v>
      </c>
      <c r="L37" s="61">
        <f>SUM(L33:L36)</f>
        <v>111</v>
      </c>
    </row>
    <row r="38" spans="1:12" ht="12.75">
      <c r="A38" s="476" t="s">
        <v>37</v>
      </c>
      <c r="B38" s="69" t="s">
        <v>9</v>
      </c>
      <c r="C38" s="21">
        <v>13</v>
      </c>
      <c r="D38" s="22">
        <v>9</v>
      </c>
      <c r="E38" s="24">
        <f t="shared" si="4"/>
        <v>22</v>
      </c>
      <c r="F38" s="21">
        <v>17</v>
      </c>
      <c r="G38" s="22">
        <v>8</v>
      </c>
      <c r="H38" s="24">
        <f t="shared" si="5"/>
        <v>25</v>
      </c>
      <c r="I38" s="25">
        <f t="shared" si="6"/>
        <v>30</v>
      </c>
      <c r="J38" s="35">
        <f t="shared" si="6"/>
        <v>17</v>
      </c>
      <c r="K38" s="24">
        <f>SUM(I38:J38)</f>
        <v>47</v>
      </c>
      <c r="L38" s="50">
        <f>K38</f>
        <v>47</v>
      </c>
    </row>
    <row r="39" spans="1:12" ht="12.75">
      <c r="A39" s="473"/>
      <c r="B39" s="69" t="s">
        <v>10</v>
      </c>
      <c r="C39" s="28">
        <v>27</v>
      </c>
      <c r="D39" s="29">
        <v>5</v>
      </c>
      <c r="E39" s="23">
        <f t="shared" si="4"/>
        <v>32</v>
      </c>
      <c r="F39" s="28">
        <v>0</v>
      </c>
      <c r="G39" s="29">
        <v>0</v>
      </c>
      <c r="H39" s="23">
        <f t="shared" si="5"/>
        <v>0</v>
      </c>
      <c r="I39" s="30">
        <f t="shared" si="6"/>
        <v>27</v>
      </c>
      <c r="J39" s="35">
        <f t="shared" si="6"/>
        <v>5</v>
      </c>
      <c r="K39" s="23">
        <f>SUM(I39:J39)</f>
        <v>32</v>
      </c>
      <c r="L39" s="52">
        <f>K39</f>
        <v>32</v>
      </c>
    </row>
    <row r="40" spans="1:12" ht="12.75">
      <c r="A40" s="473"/>
      <c r="B40" s="69" t="s">
        <v>11</v>
      </c>
      <c r="C40" s="28">
        <v>11</v>
      </c>
      <c r="D40" s="29">
        <v>1</v>
      </c>
      <c r="E40" s="23">
        <f t="shared" si="4"/>
        <v>12</v>
      </c>
      <c r="F40" s="28">
        <v>0</v>
      </c>
      <c r="G40" s="29">
        <v>0</v>
      </c>
      <c r="H40" s="23">
        <f t="shared" si="5"/>
        <v>0</v>
      </c>
      <c r="I40" s="30">
        <f t="shared" si="6"/>
        <v>11</v>
      </c>
      <c r="J40" s="35">
        <f t="shared" si="6"/>
        <v>1</v>
      </c>
      <c r="K40" s="23">
        <f>SUM(I40:J40)</f>
        <v>12</v>
      </c>
      <c r="L40" s="52">
        <f>K40</f>
        <v>12</v>
      </c>
    </row>
    <row r="41" spans="1:12" s="4" customFormat="1" ht="12.75">
      <c r="A41" s="474"/>
      <c r="B41" s="70" t="s">
        <v>12</v>
      </c>
      <c r="C41" s="34">
        <v>21</v>
      </c>
      <c r="D41" s="35">
        <v>0</v>
      </c>
      <c r="E41" s="71">
        <f t="shared" si="4"/>
        <v>21</v>
      </c>
      <c r="F41" s="34">
        <v>0</v>
      </c>
      <c r="G41" s="35">
        <v>0</v>
      </c>
      <c r="H41" s="71">
        <f t="shared" si="5"/>
        <v>0</v>
      </c>
      <c r="I41" s="30">
        <f t="shared" si="6"/>
        <v>21</v>
      </c>
      <c r="J41" s="35">
        <f t="shared" si="6"/>
        <v>0</v>
      </c>
      <c r="K41" s="71">
        <f>SUM(I41:J41)</f>
        <v>21</v>
      </c>
      <c r="L41" s="72">
        <f>K41</f>
        <v>21</v>
      </c>
    </row>
    <row r="42" spans="1:12" ht="13.5" thickBot="1">
      <c r="A42" s="37" t="s">
        <v>16</v>
      </c>
      <c r="B42" s="74"/>
      <c r="C42" s="39">
        <f>SUM(C38:C41)</f>
        <v>72</v>
      </c>
      <c r="D42" s="40">
        <f>SUM(D38:D41)</f>
        <v>15</v>
      </c>
      <c r="E42" s="42">
        <f t="shared" si="4"/>
        <v>87</v>
      </c>
      <c r="F42" s="39">
        <f>SUM(F38:F41)</f>
        <v>17</v>
      </c>
      <c r="G42" s="40">
        <f>SUM(G38:G41)</f>
        <v>8</v>
      </c>
      <c r="H42" s="42">
        <f t="shared" si="5"/>
        <v>25</v>
      </c>
      <c r="I42" s="43">
        <f t="shared" si="6"/>
        <v>89</v>
      </c>
      <c r="J42" s="35">
        <f t="shared" si="6"/>
        <v>23</v>
      </c>
      <c r="K42" s="42">
        <f>SUM(K38:K41)</f>
        <v>112</v>
      </c>
      <c r="L42" s="61">
        <f>SUM(L38:L41)</f>
        <v>112</v>
      </c>
    </row>
    <row r="43" spans="1:12" ht="13.5" thickBot="1">
      <c r="A43" s="466" t="s">
        <v>17</v>
      </c>
      <c r="B43" s="461"/>
      <c r="C43" s="62">
        <f>SUM(C42,C37,C32)</f>
        <v>240</v>
      </c>
      <c r="D43" s="63">
        <f aca="true" t="shared" si="7" ref="D43:L43">SUM(D42,D37,D32)</f>
        <v>49</v>
      </c>
      <c r="E43" s="64">
        <f t="shared" si="7"/>
        <v>289</v>
      </c>
      <c r="F43" s="62">
        <f t="shared" si="7"/>
        <v>83</v>
      </c>
      <c r="G43" s="63">
        <f t="shared" si="7"/>
        <v>17</v>
      </c>
      <c r="H43" s="64">
        <f t="shared" si="7"/>
        <v>100</v>
      </c>
      <c r="I43" s="65">
        <f t="shared" si="7"/>
        <v>323</v>
      </c>
      <c r="J43" s="63">
        <f t="shared" si="7"/>
        <v>66</v>
      </c>
      <c r="K43" s="64">
        <f t="shared" si="7"/>
        <v>389</v>
      </c>
      <c r="L43" s="14">
        <f t="shared" si="7"/>
        <v>389</v>
      </c>
    </row>
    <row r="44" spans="9:12" ht="12.75">
      <c r="I44" s="467" t="s">
        <v>18</v>
      </c>
      <c r="J44" s="468"/>
      <c r="K44" s="468"/>
      <c r="L44" s="20">
        <v>0</v>
      </c>
    </row>
    <row r="45" spans="9:12" ht="13.5" thickBot="1">
      <c r="I45" s="469" t="s">
        <v>19</v>
      </c>
      <c r="J45" s="470"/>
      <c r="K45" s="470"/>
      <c r="L45" s="66">
        <v>111</v>
      </c>
    </row>
    <row r="46" spans="9:12" ht="15.75" thickBot="1">
      <c r="I46" s="471" t="s">
        <v>16</v>
      </c>
      <c r="J46" s="472"/>
      <c r="K46" s="472"/>
      <c r="L46" s="76">
        <f>SUM(L43:L45)</f>
        <v>500</v>
      </c>
    </row>
    <row r="47" spans="1:12" s="4" customFormat="1" ht="15.75" thickBot="1">
      <c r="A47" s="77"/>
      <c r="B47" s="78"/>
      <c r="C47" s="78"/>
      <c r="D47" s="78"/>
      <c r="E47" s="78"/>
      <c r="F47" s="78"/>
      <c r="G47" s="78"/>
      <c r="H47" s="78"/>
      <c r="I47" s="79"/>
      <c r="J47" s="79"/>
      <c r="K47" s="79"/>
      <c r="L47" s="80"/>
    </row>
    <row r="48" spans="1:12" ht="15.75" thickBot="1">
      <c r="A48" s="455" t="s">
        <v>20</v>
      </c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8"/>
    </row>
    <row r="49" spans="1:12" ht="13.5" thickBot="1">
      <c r="A49" s="459" t="s">
        <v>88</v>
      </c>
      <c r="B49" s="459" t="s">
        <v>4</v>
      </c>
      <c r="C49" s="462" t="s">
        <v>5</v>
      </c>
      <c r="D49" s="462"/>
      <c r="E49" s="462"/>
      <c r="F49" s="462" t="s">
        <v>6</v>
      </c>
      <c r="G49" s="462"/>
      <c r="H49" s="462"/>
      <c r="I49" s="462" t="s">
        <v>7</v>
      </c>
      <c r="J49" s="462"/>
      <c r="K49" s="462"/>
      <c r="L49" s="459" t="s">
        <v>8</v>
      </c>
    </row>
    <row r="50" spans="1:12" ht="13.5" thickBot="1">
      <c r="A50" s="460"/>
      <c r="B50" s="459"/>
      <c r="C50" s="17" t="s">
        <v>13</v>
      </c>
      <c r="D50" s="17" t="s">
        <v>15</v>
      </c>
      <c r="E50" s="18" t="s">
        <v>14</v>
      </c>
      <c r="F50" s="17" t="s">
        <v>13</v>
      </c>
      <c r="G50" s="17" t="s">
        <v>15</v>
      </c>
      <c r="H50" s="18" t="s">
        <v>14</v>
      </c>
      <c r="I50" s="19" t="s">
        <v>13</v>
      </c>
      <c r="J50" s="17" t="s">
        <v>15</v>
      </c>
      <c r="K50" s="18" t="s">
        <v>14</v>
      </c>
      <c r="L50" s="459"/>
    </row>
    <row r="51" spans="1:12" ht="12.75">
      <c r="A51" s="81"/>
      <c r="B51" s="82" t="s">
        <v>9</v>
      </c>
      <c r="C51" s="21">
        <v>89</v>
      </c>
      <c r="D51" s="22">
        <v>10</v>
      </c>
      <c r="E51" s="24">
        <f aca="true" t="shared" si="8" ref="E51:E63">SUM(C51:D51)</f>
        <v>99</v>
      </c>
      <c r="F51" s="21">
        <v>138</v>
      </c>
      <c r="G51" s="22">
        <v>52</v>
      </c>
      <c r="H51" s="24">
        <f aca="true" t="shared" si="9" ref="H51:H63">SUM(F51:G51)</f>
        <v>190</v>
      </c>
      <c r="I51" s="83">
        <f aca="true" t="shared" si="10" ref="I51:J58">SUM(C51+F51)</f>
        <v>227</v>
      </c>
      <c r="J51" s="22">
        <f t="shared" si="10"/>
        <v>62</v>
      </c>
      <c r="K51" s="24">
        <f aca="true" t="shared" si="11" ref="K51:K63">SUM(I51:J51)</f>
        <v>289</v>
      </c>
      <c r="L51" s="84">
        <f aca="true" t="shared" si="12" ref="L51:L58">K51</f>
        <v>289</v>
      </c>
    </row>
    <row r="52" spans="1:12" ht="12.75">
      <c r="A52" s="85"/>
      <c r="B52" s="69" t="s">
        <v>10</v>
      </c>
      <c r="C52" s="28">
        <v>153</v>
      </c>
      <c r="D52" s="29">
        <v>49</v>
      </c>
      <c r="E52" s="23">
        <f t="shared" si="8"/>
        <v>202</v>
      </c>
      <c r="F52" s="28">
        <v>0</v>
      </c>
      <c r="G52" s="29">
        <v>0</v>
      </c>
      <c r="H52" s="23">
        <f t="shared" si="9"/>
        <v>0</v>
      </c>
      <c r="I52" s="86">
        <f t="shared" si="10"/>
        <v>153</v>
      </c>
      <c r="J52" s="29">
        <f t="shared" si="10"/>
        <v>49</v>
      </c>
      <c r="K52" s="23">
        <f t="shared" si="11"/>
        <v>202</v>
      </c>
      <c r="L52" s="31">
        <f t="shared" si="12"/>
        <v>202</v>
      </c>
    </row>
    <row r="53" spans="1:12" ht="12.75">
      <c r="A53" s="87" t="s">
        <v>66</v>
      </c>
      <c r="B53" s="556" t="s">
        <v>11</v>
      </c>
      <c r="C53" s="88">
        <v>35</v>
      </c>
      <c r="D53" s="89">
        <v>11</v>
      </c>
      <c r="E53" s="90">
        <f aca="true" t="shared" si="13" ref="E53:E58">SUM(C53:D53)</f>
        <v>46</v>
      </c>
      <c r="F53" s="88">
        <v>0</v>
      </c>
      <c r="G53" s="89">
        <v>0</v>
      </c>
      <c r="H53" s="90">
        <f aca="true" t="shared" si="14" ref="H53:H58">SUM(F53:G53)</f>
        <v>0</v>
      </c>
      <c r="I53" s="86">
        <f t="shared" si="10"/>
        <v>35</v>
      </c>
      <c r="J53" s="29">
        <f t="shared" si="10"/>
        <v>11</v>
      </c>
      <c r="K53" s="23">
        <f t="shared" si="11"/>
        <v>46</v>
      </c>
      <c r="L53" s="31">
        <f t="shared" si="12"/>
        <v>46</v>
      </c>
    </row>
    <row r="54" spans="1:12" ht="12.75">
      <c r="A54" s="87" t="s">
        <v>82</v>
      </c>
      <c r="B54" s="556"/>
      <c r="C54" s="88">
        <v>29</v>
      </c>
      <c r="D54" s="89">
        <v>6</v>
      </c>
      <c r="E54" s="90">
        <f t="shared" si="13"/>
        <v>35</v>
      </c>
      <c r="F54" s="88">
        <v>0</v>
      </c>
      <c r="G54" s="89">
        <v>0</v>
      </c>
      <c r="H54" s="90">
        <f t="shared" si="14"/>
        <v>0</v>
      </c>
      <c r="I54" s="86">
        <f t="shared" si="10"/>
        <v>29</v>
      </c>
      <c r="J54" s="29">
        <f t="shared" si="10"/>
        <v>6</v>
      </c>
      <c r="K54" s="23">
        <f t="shared" si="11"/>
        <v>35</v>
      </c>
      <c r="L54" s="31">
        <f t="shared" si="12"/>
        <v>35</v>
      </c>
    </row>
    <row r="55" spans="1:12" ht="12.75">
      <c r="A55" s="87" t="s">
        <v>67</v>
      </c>
      <c r="B55" s="556"/>
      <c r="C55" s="88">
        <v>14</v>
      </c>
      <c r="D55" s="89">
        <v>4</v>
      </c>
      <c r="E55" s="90">
        <f t="shared" si="13"/>
        <v>18</v>
      </c>
      <c r="F55" s="88">
        <v>0</v>
      </c>
      <c r="G55" s="89">
        <v>0</v>
      </c>
      <c r="H55" s="90">
        <f t="shared" si="14"/>
        <v>0</v>
      </c>
      <c r="I55" s="86">
        <f t="shared" si="10"/>
        <v>14</v>
      </c>
      <c r="J55" s="29">
        <f t="shared" si="10"/>
        <v>4</v>
      </c>
      <c r="K55" s="23">
        <f t="shared" si="11"/>
        <v>18</v>
      </c>
      <c r="L55" s="31">
        <f t="shared" si="12"/>
        <v>18</v>
      </c>
    </row>
    <row r="56" spans="1:12" ht="12.75">
      <c r="A56" s="87" t="s">
        <v>68</v>
      </c>
      <c r="B56" s="556"/>
      <c r="C56" s="88">
        <v>22</v>
      </c>
      <c r="D56" s="89">
        <v>20</v>
      </c>
      <c r="E56" s="90">
        <f t="shared" si="13"/>
        <v>42</v>
      </c>
      <c r="F56" s="88">
        <v>0</v>
      </c>
      <c r="G56" s="89">
        <v>0</v>
      </c>
      <c r="H56" s="90">
        <f t="shared" si="14"/>
        <v>0</v>
      </c>
      <c r="I56" s="86">
        <f t="shared" si="10"/>
        <v>22</v>
      </c>
      <c r="J56" s="29">
        <f t="shared" si="10"/>
        <v>20</v>
      </c>
      <c r="K56" s="23">
        <f t="shared" si="11"/>
        <v>42</v>
      </c>
      <c r="L56" s="31">
        <f t="shared" si="12"/>
        <v>42</v>
      </c>
    </row>
    <row r="57" spans="1:12" s="4" customFormat="1" ht="12.75">
      <c r="A57" s="87" t="s">
        <v>69</v>
      </c>
      <c r="B57" s="557"/>
      <c r="C57" s="92">
        <v>0</v>
      </c>
      <c r="D57" s="93">
        <v>7</v>
      </c>
      <c r="E57" s="90">
        <f t="shared" si="13"/>
        <v>7</v>
      </c>
      <c r="F57" s="92">
        <v>0</v>
      </c>
      <c r="G57" s="93">
        <v>0</v>
      </c>
      <c r="H57" s="94">
        <f t="shared" si="14"/>
        <v>0</v>
      </c>
      <c r="I57" s="86">
        <f t="shared" si="10"/>
        <v>0</v>
      </c>
      <c r="J57" s="29">
        <f t="shared" si="10"/>
        <v>7</v>
      </c>
      <c r="K57" s="23">
        <f t="shared" si="11"/>
        <v>7</v>
      </c>
      <c r="L57" s="31">
        <f t="shared" si="12"/>
        <v>7</v>
      </c>
    </row>
    <row r="58" spans="1:12" s="4" customFormat="1" ht="12.75">
      <c r="A58" s="427" t="s">
        <v>253</v>
      </c>
      <c r="B58" s="428"/>
      <c r="C58" s="429">
        <v>38</v>
      </c>
      <c r="D58" s="430">
        <v>0</v>
      </c>
      <c r="E58" s="431">
        <f t="shared" si="13"/>
        <v>38</v>
      </c>
      <c r="F58" s="92">
        <v>0</v>
      </c>
      <c r="G58" s="93">
        <v>0</v>
      </c>
      <c r="H58" s="94">
        <f t="shared" si="14"/>
        <v>0</v>
      </c>
      <c r="I58" s="86">
        <f t="shared" si="10"/>
        <v>38</v>
      </c>
      <c r="J58" s="29">
        <f t="shared" si="10"/>
        <v>0</v>
      </c>
      <c r="K58" s="23">
        <f t="shared" si="11"/>
        <v>38</v>
      </c>
      <c r="L58" s="31">
        <f t="shared" si="12"/>
        <v>38</v>
      </c>
    </row>
    <row r="59" spans="1:12" ht="12.75">
      <c r="A59" s="87" t="s">
        <v>66</v>
      </c>
      <c r="B59" s="477" t="s">
        <v>12</v>
      </c>
      <c r="C59" s="88">
        <v>28</v>
      </c>
      <c r="D59" s="89">
        <v>0</v>
      </c>
      <c r="E59" s="90">
        <f t="shared" si="8"/>
        <v>28</v>
      </c>
      <c r="F59" s="88">
        <v>0</v>
      </c>
      <c r="G59" s="89">
        <v>0</v>
      </c>
      <c r="H59" s="90">
        <f t="shared" si="9"/>
        <v>0</v>
      </c>
      <c r="I59" s="86">
        <f aca="true" t="shared" si="15" ref="I59:J63">SUM(C59+F59)</f>
        <v>28</v>
      </c>
      <c r="J59" s="29">
        <f t="shared" si="15"/>
        <v>0</v>
      </c>
      <c r="K59" s="23">
        <f t="shared" si="11"/>
        <v>28</v>
      </c>
      <c r="L59" s="31">
        <f aca="true" t="shared" si="16" ref="L59:L64">K59</f>
        <v>28</v>
      </c>
    </row>
    <row r="60" spans="1:12" ht="12.75">
      <c r="A60" s="87" t="s">
        <v>82</v>
      </c>
      <c r="B60" s="477"/>
      <c r="C60" s="88">
        <v>35</v>
      </c>
      <c r="D60" s="89">
        <v>0</v>
      </c>
      <c r="E60" s="90">
        <f t="shared" si="8"/>
        <v>35</v>
      </c>
      <c r="F60" s="88">
        <v>0</v>
      </c>
      <c r="G60" s="89">
        <v>0</v>
      </c>
      <c r="H60" s="90">
        <f t="shared" si="9"/>
        <v>0</v>
      </c>
      <c r="I60" s="86">
        <f t="shared" si="15"/>
        <v>35</v>
      </c>
      <c r="J60" s="29">
        <f t="shared" si="15"/>
        <v>0</v>
      </c>
      <c r="K60" s="23">
        <f t="shared" si="11"/>
        <v>35</v>
      </c>
      <c r="L60" s="31">
        <f t="shared" si="16"/>
        <v>35</v>
      </c>
    </row>
    <row r="61" spans="1:12" ht="12.75">
      <c r="A61" s="87" t="s">
        <v>67</v>
      </c>
      <c r="B61" s="477"/>
      <c r="C61" s="88">
        <v>3</v>
      </c>
      <c r="D61" s="89">
        <v>0</v>
      </c>
      <c r="E61" s="90">
        <f t="shared" si="8"/>
        <v>3</v>
      </c>
      <c r="F61" s="88">
        <v>0</v>
      </c>
      <c r="G61" s="89">
        <v>0</v>
      </c>
      <c r="H61" s="90">
        <f t="shared" si="9"/>
        <v>0</v>
      </c>
      <c r="I61" s="86">
        <f t="shared" si="15"/>
        <v>3</v>
      </c>
      <c r="J61" s="29">
        <f t="shared" si="15"/>
        <v>0</v>
      </c>
      <c r="K61" s="23">
        <f t="shared" si="11"/>
        <v>3</v>
      </c>
      <c r="L61" s="31">
        <f t="shared" si="16"/>
        <v>3</v>
      </c>
    </row>
    <row r="62" spans="1:12" ht="12.75">
      <c r="A62" s="87" t="s">
        <v>68</v>
      </c>
      <c r="B62" s="477"/>
      <c r="C62" s="88">
        <v>56</v>
      </c>
      <c r="D62" s="89">
        <v>0</v>
      </c>
      <c r="E62" s="90">
        <f t="shared" si="8"/>
        <v>56</v>
      </c>
      <c r="F62" s="88">
        <v>0</v>
      </c>
      <c r="G62" s="89">
        <v>0</v>
      </c>
      <c r="H62" s="90">
        <f t="shared" si="9"/>
        <v>0</v>
      </c>
      <c r="I62" s="86">
        <f t="shared" si="15"/>
        <v>56</v>
      </c>
      <c r="J62" s="29">
        <f t="shared" si="15"/>
        <v>0</v>
      </c>
      <c r="K62" s="23">
        <f t="shared" si="11"/>
        <v>56</v>
      </c>
      <c r="L62" s="31">
        <f t="shared" si="16"/>
        <v>56</v>
      </c>
    </row>
    <row r="63" spans="1:12" s="4" customFormat="1" ht="12.75">
      <c r="A63" s="91" t="s">
        <v>69</v>
      </c>
      <c r="B63" s="477"/>
      <c r="C63" s="92">
        <v>52</v>
      </c>
      <c r="D63" s="93">
        <v>0</v>
      </c>
      <c r="E63" s="90">
        <f t="shared" si="8"/>
        <v>52</v>
      </c>
      <c r="F63" s="92">
        <v>0</v>
      </c>
      <c r="G63" s="93">
        <v>0</v>
      </c>
      <c r="H63" s="94">
        <f t="shared" si="9"/>
        <v>0</v>
      </c>
      <c r="I63" s="86">
        <f t="shared" si="15"/>
        <v>52</v>
      </c>
      <c r="J63" s="29">
        <f t="shared" si="15"/>
        <v>0</v>
      </c>
      <c r="K63" s="23">
        <f t="shared" si="11"/>
        <v>52</v>
      </c>
      <c r="L63" s="31">
        <f t="shared" si="16"/>
        <v>52</v>
      </c>
    </row>
    <row r="64" spans="1:12" ht="13.5" thickBot="1">
      <c r="A64" s="37" t="s">
        <v>16</v>
      </c>
      <c r="B64" s="74"/>
      <c r="C64" s="39">
        <f aca="true" t="shared" si="17" ref="C64:K64">SUM(C51:C63)</f>
        <v>554</v>
      </c>
      <c r="D64" s="40">
        <f t="shared" si="17"/>
        <v>107</v>
      </c>
      <c r="E64" s="42">
        <f t="shared" si="17"/>
        <v>661</v>
      </c>
      <c r="F64" s="39">
        <f t="shared" si="17"/>
        <v>138</v>
      </c>
      <c r="G64" s="40">
        <f t="shared" si="17"/>
        <v>52</v>
      </c>
      <c r="H64" s="42">
        <f t="shared" si="17"/>
        <v>190</v>
      </c>
      <c r="I64" s="95">
        <f t="shared" si="17"/>
        <v>692</v>
      </c>
      <c r="J64" s="40">
        <f t="shared" si="17"/>
        <v>159</v>
      </c>
      <c r="K64" s="42">
        <f t="shared" si="17"/>
        <v>851</v>
      </c>
      <c r="L64" s="31">
        <f t="shared" si="16"/>
        <v>851</v>
      </c>
    </row>
    <row r="65" spans="9:12" ht="12.75">
      <c r="I65" s="467" t="s">
        <v>18</v>
      </c>
      <c r="J65" s="468"/>
      <c r="K65" s="468"/>
      <c r="L65" s="20"/>
    </row>
    <row r="66" spans="9:12" ht="13.5" thickBot="1">
      <c r="I66" s="469" t="s">
        <v>19</v>
      </c>
      <c r="J66" s="470"/>
      <c r="K66" s="470"/>
      <c r="L66" s="66">
        <v>186</v>
      </c>
    </row>
    <row r="67" spans="9:12" ht="15.75" thickBot="1">
      <c r="I67" s="478" t="s">
        <v>16</v>
      </c>
      <c r="J67" s="479"/>
      <c r="K67" s="479"/>
      <c r="L67" s="96">
        <f>SUM(L64:L66)</f>
        <v>1037</v>
      </c>
    </row>
    <row r="68" spans="1:12" s="4" customFormat="1" ht="15.75" thickBot="1">
      <c r="A68" s="77"/>
      <c r="B68" s="78"/>
      <c r="C68" s="78"/>
      <c r="D68" s="78"/>
      <c r="E68" s="78"/>
      <c r="F68" s="78"/>
      <c r="G68" s="78"/>
      <c r="H68" s="78"/>
      <c r="I68" s="79"/>
      <c r="J68" s="79"/>
      <c r="K68" s="79"/>
      <c r="L68" s="97"/>
    </row>
    <row r="69" spans="1:12" ht="15.75" thickBot="1">
      <c r="A69" s="480" t="s">
        <v>86</v>
      </c>
      <c r="B69" s="481"/>
      <c r="C69" s="481"/>
      <c r="D69" s="481"/>
      <c r="E69" s="481"/>
      <c r="F69" s="481"/>
      <c r="G69" s="481"/>
      <c r="H69" s="481"/>
      <c r="I69" s="481"/>
      <c r="J69" s="481"/>
      <c r="K69" s="481"/>
      <c r="L69" s="482"/>
    </row>
    <row r="70" spans="1:12" ht="13.5" thickBot="1">
      <c r="A70" s="483" t="s">
        <v>87</v>
      </c>
      <c r="B70" s="485"/>
      <c r="C70" s="485"/>
      <c r="D70" s="485"/>
      <c r="E70" s="485"/>
      <c r="F70" s="485"/>
      <c r="G70" s="485"/>
      <c r="H70" s="485"/>
      <c r="I70" s="19" t="s">
        <v>13</v>
      </c>
      <c r="J70" s="17" t="s">
        <v>15</v>
      </c>
      <c r="K70" s="18" t="s">
        <v>14</v>
      </c>
      <c r="L70" s="13" t="s">
        <v>8</v>
      </c>
    </row>
    <row r="71" spans="1:12" s="4" customFormat="1" ht="12.75">
      <c r="A71" s="484"/>
      <c r="B71" s="98" t="s">
        <v>9</v>
      </c>
      <c r="C71" s="486"/>
      <c r="D71" s="487"/>
      <c r="E71" s="487"/>
      <c r="F71" s="487"/>
      <c r="G71" s="487"/>
      <c r="H71" s="487"/>
      <c r="I71" s="100"/>
      <c r="J71" s="101"/>
      <c r="K71" s="102">
        <f>SUM(I71:J71)</f>
        <v>0</v>
      </c>
      <c r="L71" s="103">
        <f>K71</f>
        <v>0</v>
      </c>
    </row>
    <row r="72" spans="1:12" s="4" customFormat="1" ht="12.75">
      <c r="A72" s="484"/>
      <c r="B72" s="98" t="s">
        <v>10</v>
      </c>
      <c r="C72" s="486"/>
      <c r="D72" s="487"/>
      <c r="E72" s="487"/>
      <c r="F72" s="487"/>
      <c r="G72" s="487"/>
      <c r="H72" s="487"/>
      <c r="I72" s="30">
        <v>36</v>
      </c>
      <c r="J72" s="35">
        <v>15</v>
      </c>
      <c r="K72" s="71">
        <f>SUM(I72:J72)</f>
        <v>51</v>
      </c>
      <c r="L72" s="104">
        <f>K72</f>
        <v>51</v>
      </c>
    </row>
    <row r="73" spans="1:12" s="4" customFormat="1" ht="12.75">
      <c r="A73" s="484"/>
      <c r="B73" s="98" t="s">
        <v>11</v>
      </c>
      <c r="C73" s="486"/>
      <c r="D73" s="487"/>
      <c r="E73" s="487"/>
      <c r="F73" s="487"/>
      <c r="G73" s="487"/>
      <c r="H73" s="487"/>
      <c r="I73" s="30">
        <v>18</v>
      </c>
      <c r="J73" s="35">
        <v>0</v>
      </c>
      <c r="K73" s="71">
        <f>SUM(I73:J73)</f>
        <v>18</v>
      </c>
      <c r="L73" s="104">
        <f>K73</f>
        <v>18</v>
      </c>
    </row>
    <row r="74" spans="1:12" ht="13.5" thickBot="1">
      <c r="A74" s="37" t="s">
        <v>16</v>
      </c>
      <c r="B74" s="59"/>
      <c r="C74" s="488"/>
      <c r="D74" s="489"/>
      <c r="E74" s="489"/>
      <c r="F74" s="489"/>
      <c r="G74" s="489"/>
      <c r="H74" s="489"/>
      <c r="I74" s="43">
        <f>SUM(I71:I73)</f>
        <v>54</v>
      </c>
      <c r="J74" s="43">
        <f>SUM(J71:J73)</f>
        <v>15</v>
      </c>
      <c r="K74" s="42">
        <f>SUM(K71:K73)</f>
        <v>69</v>
      </c>
      <c r="L74" s="31">
        <f>SUM(L71:L73)</f>
        <v>69</v>
      </c>
    </row>
    <row r="75" spans="9:12" ht="12.75">
      <c r="I75" s="467" t="s">
        <v>18</v>
      </c>
      <c r="J75" s="468"/>
      <c r="K75" s="468"/>
      <c r="L75" s="20"/>
    </row>
    <row r="76" spans="9:12" ht="13.5" thickBot="1">
      <c r="I76" s="469" t="s">
        <v>19</v>
      </c>
      <c r="J76" s="470"/>
      <c r="K76" s="470"/>
      <c r="L76" s="66">
        <v>285</v>
      </c>
    </row>
    <row r="77" spans="9:12" ht="15.75" thickBot="1">
      <c r="I77" s="471" t="s">
        <v>16</v>
      </c>
      <c r="J77" s="472"/>
      <c r="K77" s="472"/>
      <c r="L77" s="76">
        <f>SUM(L74:L76)</f>
        <v>354</v>
      </c>
    </row>
    <row r="78" spans="1:12" s="4" customFormat="1" ht="13.5" thickBot="1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105"/>
    </row>
    <row r="79" spans="1:12" ht="15.75" thickBot="1">
      <c r="A79" s="455" t="s">
        <v>21</v>
      </c>
      <c r="B79" s="456"/>
      <c r="C79" s="456"/>
      <c r="D79" s="456"/>
      <c r="E79" s="456"/>
      <c r="F79" s="456"/>
      <c r="G79" s="456"/>
      <c r="H79" s="456"/>
      <c r="I79" s="456"/>
      <c r="J79" s="456"/>
      <c r="K79" s="456"/>
      <c r="L79" s="458"/>
    </row>
    <row r="80" spans="1:12" ht="13.5" thickBot="1">
      <c r="A80" s="459" t="s">
        <v>3</v>
      </c>
      <c r="B80" s="459" t="s">
        <v>4</v>
      </c>
      <c r="C80" s="462" t="s">
        <v>5</v>
      </c>
      <c r="D80" s="462"/>
      <c r="E80" s="462"/>
      <c r="F80" s="462" t="s">
        <v>6</v>
      </c>
      <c r="G80" s="462"/>
      <c r="H80" s="462"/>
      <c r="I80" s="462" t="s">
        <v>7</v>
      </c>
      <c r="J80" s="462"/>
      <c r="K80" s="462"/>
      <c r="L80" s="459" t="s">
        <v>8</v>
      </c>
    </row>
    <row r="81" spans="1:12" ht="13.5" thickBot="1">
      <c r="A81" s="460"/>
      <c r="B81" s="459"/>
      <c r="C81" s="17" t="s">
        <v>13</v>
      </c>
      <c r="D81" s="17" t="s">
        <v>15</v>
      </c>
      <c r="E81" s="18" t="s">
        <v>14</v>
      </c>
      <c r="F81" s="17" t="s">
        <v>13</v>
      </c>
      <c r="G81" s="17" t="s">
        <v>15</v>
      </c>
      <c r="H81" s="18" t="s">
        <v>14</v>
      </c>
      <c r="I81" s="19" t="s">
        <v>13</v>
      </c>
      <c r="J81" s="17" t="s">
        <v>15</v>
      </c>
      <c r="K81" s="18" t="s">
        <v>14</v>
      </c>
      <c r="L81" s="459"/>
    </row>
    <row r="82" spans="1:13" ht="12.75">
      <c r="A82" s="476" t="s">
        <v>113</v>
      </c>
      <c r="B82" s="69" t="s">
        <v>9</v>
      </c>
      <c r="C82" s="28">
        <v>35</v>
      </c>
      <c r="D82" s="29">
        <v>28</v>
      </c>
      <c r="E82" s="23">
        <f aca="true" t="shared" si="18" ref="E82:E99">SUM(C82:D82)</f>
        <v>63</v>
      </c>
      <c r="F82" s="28"/>
      <c r="G82" s="29"/>
      <c r="H82" s="23">
        <f aca="true" t="shared" si="19" ref="H82:H99">SUM(F82:G82)</f>
        <v>0</v>
      </c>
      <c r="I82" s="30">
        <f aca="true" t="shared" si="20" ref="I82:J103">SUM(C82+F82)</f>
        <v>35</v>
      </c>
      <c r="J82" s="29">
        <f t="shared" si="20"/>
        <v>28</v>
      </c>
      <c r="K82" s="23">
        <f aca="true" t="shared" si="21" ref="K82:K99">SUM(I82:J82)</f>
        <v>63</v>
      </c>
      <c r="L82" s="52">
        <f aca="true" t="shared" si="22" ref="L82:L99">K82</f>
        <v>63</v>
      </c>
      <c r="M82" s="7"/>
    </row>
    <row r="83" spans="1:13" s="4" customFormat="1" ht="12.75">
      <c r="A83" s="473"/>
      <c r="B83" s="70" t="s">
        <v>10</v>
      </c>
      <c r="C83" s="108">
        <v>8</v>
      </c>
      <c r="D83" s="55">
        <v>7</v>
      </c>
      <c r="E83" s="71">
        <f t="shared" si="18"/>
        <v>15</v>
      </c>
      <c r="F83" s="34"/>
      <c r="G83" s="35"/>
      <c r="H83" s="71">
        <f t="shared" si="19"/>
        <v>0</v>
      </c>
      <c r="I83" s="30">
        <f t="shared" si="20"/>
        <v>8</v>
      </c>
      <c r="J83" s="35">
        <f t="shared" si="20"/>
        <v>7</v>
      </c>
      <c r="K83" s="71">
        <f t="shared" si="21"/>
        <v>15</v>
      </c>
      <c r="L83" s="72">
        <f t="shared" si="22"/>
        <v>15</v>
      </c>
      <c r="M83" s="36"/>
    </row>
    <row r="84" spans="1:13" s="4" customFormat="1" ht="12.75">
      <c r="A84" s="474"/>
      <c r="B84" s="70" t="s">
        <v>11</v>
      </c>
      <c r="C84" s="108">
        <v>9</v>
      </c>
      <c r="D84" s="55">
        <v>0</v>
      </c>
      <c r="E84" s="71">
        <f>SUM(C84:D84)</f>
        <v>9</v>
      </c>
      <c r="F84" s="34"/>
      <c r="G84" s="35"/>
      <c r="H84" s="71">
        <f>SUM(F84:G84)</f>
        <v>0</v>
      </c>
      <c r="I84" s="30">
        <f>SUM(C84+F84)</f>
        <v>9</v>
      </c>
      <c r="J84" s="35">
        <f>SUM(D84+G84)</f>
        <v>0</v>
      </c>
      <c r="K84" s="71">
        <f>SUM(I84:J84)</f>
        <v>9</v>
      </c>
      <c r="L84" s="72">
        <f>K84</f>
        <v>9</v>
      </c>
      <c r="M84" s="36"/>
    </row>
    <row r="85" spans="1:12" ht="13.5" thickBot="1">
      <c r="A85" s="37" t="s">
        <v>16</v>
      </c>
      <c r="B85" s="74"/>
      <c r="C85" s="39">
        <f>SUM(C82:C84)</f>
        <v>52</v>
      </c>
      <c r="D85" s="40">
        <f aca="true" t="shared" si="23" ref="D85:L85">SUM(D82:D84)</f>
        <v>35</v>
      </c>
      <c r="E85" s="42">
        <f t="shared" si="23"/>
        <v>87</v>
      </c>
      <c r="F85" s="39">
        <f t="shared" si="23"/>
        <v>0</v>
      </c>
      <c r="G85" s="40">
        <f t="shared" si="23"/>
        <v>0</v>
      </c>
      <c r="H85" s="42">
        <f t="shared" si="23"/>
        <v>0</v>
      </c>
      <c r="I85" s="43">
        <f t="shared" si="23"/>
        <v>52</v>
      </c>
      <c r="J85" s="40">
        <f t="shared" si="23"/>
        <v>35</v>
      </c>
      <c r="K85" s="42">
        <f t="shared" si="23"/>
        <v>87</v>
      </c>
      <c r="L85" s="61">
        <f t="shared" si="23"/>
        <v>87</v>
      </c>
    </row>
    <row r="86" spans="1:13" ht="12.75" customHeight="1">
      <c r="A86" s="476" t="s">
        <v>114</v>
      </c>
      <c r="B86" s="69" t="s">
        <v>9</v>
      </c>
      <c r="C86" s="28">
        <v>34</v>
      </c>
      <c r="D86" s="29">
        <v>13</v>
      </c>
      <c r="E86" s="23">
        <f t="shared" si="18"/>
        <v>47</v>
      </c>
      <c r="F86" s="28"/>
      <c r="G86" s="29"/>
      <c r="H86" s="23">
        <f t="shared" si="19"/>
        <v>0</v>
      </c>
      <c r="I86" s="30">
        <f t="shared" si="20"/>
        <v>34</v>
      </c>
      <c r="J86" s="29">
        <f t="shared" si="20"/>
        <v>13</v>
      </c>
      <c r="K86" s="23">
        <f t="shared" si="21"/>
        <v>47</v>
      </c>
      <c r="L86" s="52">
        <f t="shared" si="22"/>
        <v>47</v>
      </c>
      <c r="M86" s="7"/>
    </row>
    <row r="87" spans="1:13" s="4" customFormat="1" ht="12.75">
      <c r="A87" s="473"/>
      <c r="B87" s="70" t="s">
        <v>10</v>
      </c>
      <c r="C87" s="108">
        <v>19</v>
      </c>
      <c r="D87" s="55">
        <v>9</v>
      </c>
      <c r="E87" s="71">
        <f t="shared" si="18"/>
        <v>28</v>
      </c>
      <c r="F87" s="34"/>
      <c r="G87" s="35"/>
      <c r="H87" s="71">
        <f t="shared" si="19"/>
        <v>0</v>
      </c>
      <c r="I87" s="30">
        <f t="shared" si="20"/>
        <v>19</v>
      </c>
      <c r="J87" s="35">
        <f t="shared" si="20"/>
        <v>9</v>
      </c>
      <c r="K87" s="71">
        <f t="shared" si="21"/>
        <v>28</v>
      </c>
      <c r="L87" s="72">
        <f t="shared" si="22"/>
        <v>28</v>
      </c>
      <c r="M87" s="36"/>
    </row>
    <row r="88" spans="1:13" s="4" customFormat="1" ht="12.75">
      <c r="A88" s="474"/>
      <c r="B88" s="70" t="s">
        <v>11</v>
      </c>
      <c r="C88" s="108">
        <v>17</v>
      </c>
      <c r="D88" s="55">
        <v>0</v>
      </c>
      <c r="E88" s="71">
        <f t="shared" si="18"/>
        <v>17</v>
      </c>
      <c r="F88" s="34"/>
      <c r="G88" s="35"/>
      <c r="H88" s="71">
        <f t="shared" si="19"/>
        <v>0</v>
      </c>
      <c r="I88" s="30">
        <f t="shared" si="20"/>
        <v>17</v>
      </c>
      <c r="J88" s="35">
        <f t="shared" si="20"/>
        <v>0</v>
      </c>
      <c r="K88" s="71">
        <f t="shared" si="21"/>
        <v>17</v>
      </c>
      <c r="L88" s="72">
        <f t="shared" si="22"/>
        <v>17</v>
      </c>
      <c r="M88" s="36"/>
    </row>
    <row r="89" spans="1:12" ht="13.5" thickBot="1">
      <c r="A89" s="37" t="s">
        <v>16</v>
      </c>
      <c r="B89" s="74"/>
      <c r="C89" s="39">
        <f>SUM(C86:C88)</f>
        <v>70</v>
      </c>
      <c r="D89" s="40">
        <f aca="true" t="shared" si="24" ref="D89:L89">SUM(D86:D88)</f>
        <v>22</v>
      </c>
      <c r="E89" s="42">
        <f t="shared" si="24"/>
        <v>92</v>
      </c>
      <c r="F89" s="39">
        <f t="shared" si="24"/>
        <v>0</v>
      </c>
      <c r="G89" s="40">
        <f t="shared" si="24"/>
        <v>0</v>
      </c>
      <c r="H89" s="42">
        <f t="shared" si="24"/>
        <v>0</v>
      </c>
      <c r="I89" s="43">
        <f t="shared" si="24"/>
        <v>70</v>
      </c>
      <c r="J89" s="40">
        <f t="shared" si="24"/>
        <v>22</v>
      </c>
      <c r="K89" s="42">
        <f t="shared" si="24"/>
        <v>92</v>
      </c>
      <c r="L89" s="61">
        <f t="shared" si="24"/>
        <v>92</v>
      </c>
    </row>
    <row r="90" spans="1:13" ht="12.75" customHeight="1">
      <c r="A90" s="476" t="s">
        <v>115</v>
      </c>
      <c r="B90" s="69" t="s">
        <v>9</v>
      </c>
      <c r="C90" s="28">
        <v>35</v>
      </c>
      <c r="D90" s="29">
        <v>23</v>
      </c>
      <c r="E90" s="23">
        <f t="shared" si="18"/>
        <v>58</v>
      </c>
      <c r="F90" s="28"/>
      <c r="G90" s="29"/>
      <c r="H90" s="23">
        <f t="shared" si="19"/>
        <v>0</v>
      </c>
      <c r="I90" s="30">
        <f t="shared" si="20"/>
        <v>35</v>
      </c>
      <c r="J90" s="29">
        <f t="shared" si="20"/>
        <v>23</v>
      </c>
      <c r="K90" s="23">
        <f t="shared" si="21"/>
        <v>58</v>
      </c>
      <c r="L90" s="52">
        <f t="shared" si="22"/>
        <v>58</v>
      </c>
      <c r="M90" s="7"/>
    </row>
    <row r="91" spans="1:13" s="4" customFormat="1" ht="12.75">
      <c r="A91" s="473"/>
      <c r="B91" s="70" t="s">
        <v>10</v>
      </c>
      <c r="C91" s="108">
        <v>20</v>
      </c>
      <c r="D91" s="55">
        <v>6</v>
      </c>
      <c r="E91" s="71">
        <f t="shared" si="18"/>
        <v>26</v>
      </c>
      <c r="F91" s="34"/>
      <c r="G91" s="35"/>
      <c r="H91" s="71">
        <f t="shared" si="19"/>
        <v>0</v>
      </c>
      <c r="I91" s="30">
        <f t="shared" si="20"/>
        <v>20</v>
      </c>
      <c r="J91" s="35">
        <f t="shared" si="20"/>
        <v>6</v>
      </c>
      <c r="K91" s="71">
        <f t="shared" si="21"/>
        <v>26</v>
      </c>
      <c r="L91" s="72">
        <f t="shared" si="22"/>
        <v>26</v>
      </c>
      <c r="M91" s="36"/>
    </row>
    <row r="92" spans="1:13" s="4" customFormat="1" ht="12.75">
      <c r="A92" s="474"/>
      <c r="B92" s="70" t="s">
        <v>11</v>
      </c>
      <c r="C92" s="108">
        <v>19</v>
      </c>
      <c r="D92" s="55">
        <v>1</v>
      </c>
      <c r="E92" s="71">
        <f>SUM(C92:D92)</f>
        <v>20</v>
      </c>
      <c r="F92" s="34"/>
      <c r="G92" s="35"/>
      <c r="H92" s="71">
        <f>SUM(F92:G92)</f>
        <v>0</v>
      </c>
      <c r="I92" s="30">
        <f>SUM(C92+F92)</f>
        <v>19</v>
      </c>
      <c r="J92" s="35">
        <f>SUM(D92+G92)</f>
        <v>1</v>
      </c>
      <c r="K92" s="71">
        <f>SUM(I92:J92)</f>
        <v>20</v>
      </c>
      <c r="L92" s="72">
        <f>K92</f>
        <v>20</v>
      </c>
      <c r="M92" s="36"/>
    </row>
    <row r="93" spans="1:12" ht="13.5" thickBot="1">
      <c r="A93" s="37" t="s">
        <v>16</v>
      </c>
      <c r="B93" s="74"/>
      <c r="C93" s="39">
        <f>SUM(C90:C92)</f>
        <v>74</v>
      </c>
      <c r="D93" s="40">
        <f aca="true" t="shared" si="25" ref="D93:L93">SUM(D90:D92)</f>
        <v>30</v>
      </c>
      <c r="E93" s="42">
        <f t="shared" si="25"/>
        <v>104</v>
      </c>
      <c r="F93" s="39">
        <f t="shared" si="25"/>
        <v>0</v>
      </c>
      <c r="G93" s="40">
        <f t="shared" si="25"/>
        <v>0</v>
      </c>
      <c r="H93" s="42">
        <f t="shared" si="25"/>
        <v>0</v>
      </c>
      <c r="I93" s="43">
        <f t="shared" si="25"/>
        <v>74</v>
      </c>
      <c r="J93" s="40">
        <f t="shared" si="25"/>
        <v>30</v>
      </c>
      <c r="K93" s="42">
        <f t="shared" si="25"/>
        <v>104</v>
      </c>
      <c r="L93" s="61">
        <f t="shared" si="25"/>
        <v>104</v>
      </c>
    </row>
    <row r="94" spans="1:13" ht="12.75">
      <c r="A94" s="476" t="s">
        <v>116</v>
      </c>
      <c r="B94" s="69" t="s">
        <v>9</v>
      </c>
      <c r="C94" s="28">
        <v>35</v>
      </c>
      <c r="D94" s="29">
        <v>10</v>
      </c>
      <c r="E94" s="23">
        <f t="shared" si="18"/>
        <v>45</v>
      </c>
      <c r="F94" s="28"/>
      <c r="G94" s="29"/>
      <c r="H94" s="23">
        <f t="shared" si="19"/>
        <v>0</v>
      </c>
      <c r="I94" s="30">
        <f t="shared" si="20"/>
        <v>35</v>
      </c>
      <c r="J94" s="29">
        <f t="shared" si="20"/>
        <v>10</v>
      </c>
      <c r="K94" s="23">
        <f t="shared" si="21"/>
        <v>45</v>
      </c>
      <c r="L94" s="52">
        <f t="shared" si="22"/>
        <v>45</v>
      </c>
      <c r="M94" s="7"/>
    </row>
    <row r="95" spans="1:13" s="4" customFormat="1" ht="12.75">
      <c r="A95" s="473"/>
      <c r="B95" s="70" t="s">
        <v>10</v>
      </c>
      <c r="C95" s="108">
        <v>26</v>
      </c>
      <c r="D95" s="55">
        <v>13</v>
      </c>
      <c r="E95" s="71">
        <f t="shared" si="18"/>
        <v>39</v>
      </c>
      <c r="F95" s="34"/>
      <c r="G95" s="35"/>
      <c r="H95" s="71">
        <f t="shared" si="19"/>
        <v>0</v>
      </c>
      <c r="I95" s="30">
        <f t="shared" si="20"/>
        <v>26</v>
      </c>
      <c r="J95" s="35">
        <f t="shared" si="20"/>
        <v>13</v>
      </c>
      <c r="K95" s="71">
        <f t="shared" si="21"/>
        <v>39</v>
      </c>
      <c r="L95" s="72">
        <f t="shared" si="22"/>
        <v>39</v>
      </c>
      <c r="M95" s="36"/>
    </row>
    <row r="96" spans="1:13" s="4" customFormat="1" ht="12.75">
      <c r="A96" s="474"/>
      <c r="B96" s="70" t="s">
        <v>11</v>
      </c>
      <c r="C96" s="108">
        <v>26</v>
      </c>
      <c r="D96" s="55">
        <v>0</v>
      </c>
      <c r="E96" s="71">
        <f t="shared" si="18"/>
        <v>26</v>
      </c>
      <c r="F96" s="34"/>
      <c r="G96" s="35"/>
      <c r="H96" s="71">
        <f t="shared" si="19"/>
        <v>0</v>
      </c>
      <c r="I96" s="30">
        <f t="shared" si="20"/>
        <v>26</v>
      </c>
      <c r="J96" s="35">
        <f t="shared" si="20"/>
        <v>0</v>
      </c>
      <c r="K96" s="71">
        <f t="shared" si="21"/>
        <v>26</v>
      </c>
      <c r="L96" s="72">
        <f t="shared" si="22"/>
        <v>26</v>
      </c>
      <c r="M96" s="36"/>
    </row>
    <row r="97" spans="1:12" ht="13.5" thickBot="1">
      <c r="A97" s="37" t="s">
        <v>16</v>
      </c>
      <c r="B97" s="74"/>
      <c r="C97" s="39">
        <f>SUM(C94:C96)</f>
        <v>87</v>
      </c>
      <c r="D97" s="40">
        <f aca="true" t="shared" si="26" ref="D97:L97">SUM(D94:D96)</f>
        <v>23</v>
      </c>
      <c r="E97" s="42">
        <f t="shared" si="26"/>
        <v>110</v>
      </c>
      <c r="F97" s="39">
        <f t="shared" si="26"/>
        <v>0</v>
      </c>
      <c r="G97" s="40">
        <f t="shared" si="26"/>
        <v>0</v>
      </c>
      <c r="H97" s="42">
        <f t="shared" si="26"/>
        <v>0</v>
      </c>
      <c r="I97" s="43">
        <f t="shared" si="26"/>
        <v>87</v>
      </c>
      <c r="J97" s="40">
        <f t="shared" si="26"/>
        <v>23</v>
      </c>
      <c r="K97" s="42">
        <f t="shared" si="26"/>
        <v>110</v>
      </c>
      <c r="L97" s="61">
        <f t="shared" si="26"/>
        <v>110</v>
      </c>
    </row>
    <row r="98" spans="1:13" ht="12.75">
      <c r="A98" s="476" t="s">
        <v>117</v>
      </c>
      <c r="B98" s="69" t="s">
        <v>9</v>
      </c>
      <c r="C98" s="28">
        <v>30</v>
      </c>
      <c r="D98" s="29">
        <v>16</v>
      </c>
      <c r="E98" s="23">
        <f t="shared" si="18"/>
        <v>46</v>
      </c>
      <c r="F98" s="28"/>
      <c r="G98" s="29"/>
      <c r="H98" s="23">
        <f t="shared" si="19"/>
        <v>0</v>
      </c>
      <c r="I98" s="30">
        <f t="shared" si="20"/>
        <v>30</v>
      </c>
      <c r="J98" s="29">
        <f t="shared" si="20"/>
        <v>16</v>
      </c>
      <c r="K98" s="147">
        <f t="shared" si="21"/>
        <v>46</v>
      </c>
      <c r="L98" s="52">
        <f t="shared" si="22"/>
        <v>46</v>
      </c>
      <c r="M98" s="7"/>
    </row>
    <row r="99" spans="1:13" s="4" customFormat="1" ht="12.75">
      <c r="A99" s="473"/>
      <c r="B99" s="70" t="s">
        <v>10</v>
      </c>
      <c r="C99" s="108">
        <v>19</v>
      </c>
      <c r="D99" s="55">
        <v>20</v>
      </c>
      <c r="E99" s="71">
        <f t="shared" si="18"/>
        <v>39</v>
      </c>
      <c r="F99" s="34"/>
      <c r="G99" s="35"/>
      <c r="H99" s="71">
        <f t="shared" si="19"/>
        <v>0</v>
      </c>
      <c r="I99" s="30">
        <f t="shared" si="20"/>
        <v>19</v>
      </c>
      <c r="J99" s="35">
        <f t="shared" si="20"/>
        <v>20</v>
      </c>
      <c r="K99" s="71">
        <f t="shared" si="21"/>
        <v>39</v>
      </c>
      <c r="L99" s="72">
        <f t="shared" si="22"/>
        <v>39</v>
      </c>
      <c r="M99" s="36"/>
    </row>
    <row r="100" spans="1:13" s="4" customFormat="1" ht="12.75">
      <c r="A100" s="474"/>
      <c r="B100" s="70" t="s">
        <v>11</v>
      </c>
      <c r="C100" s="108">
        <v>25</v>
      </c>
      <c r="D100" s="55">
        <v>1</v>
      </c>
      <c r="E100" s="71">
        <f>SUM(C100:D100)</f>
        <v>26</v>
      </c>
      <c r="F100" s="34"/>
      <c r="G100" s="35"/>
      <c r="H100" s="71">
        <f>SUM(F100:G100)</f>
        <v>0</v>
      </c>
      <c r="I100" s="30">
        <f>SUM(C100+F100)</f>
        <v>25</v>
      </c>
      <c r="J100" s="35">
        <f>SUM(D100+G100)</f>
        <v>1</v>
      </c>
      <c r="K100" s="71">
        <f>SUM(I100:J100)</f>
        <v>26</v>
      </c>
      <c r="L100" s="72">
        <f>K100</f>
        <v>26</v>
      </c>
      <c r="M100" s="36"/>
    </row>
    <row r="101" spans="1:12" ht="13.5" thickBot="1">
      <c r="A101" s="37" t="s">
        <v>16</v>
      </c>
      <c r="B101" s="74"/>
      <c r="C101" s="154">
        <f>SUM(C98:C100)</f>
        <v>74</v>
      </c>
      <c r="D101" s="40">
        <f aca="true" t="shared" si="27" ref="D101:L101">SUM(D98:D100)</f>
        <v>37</v>
      </c>
      <c r="E101" s="42">
        <f t="shared" si="27"/>
        <v>111</v>
      </c>
      <c r="F101" s="39">
        <f t="shared" si="27"/>
        <v>0</v>
      </c>
      <c r="G101" s="40">
        <f t="shared" si="27"/>
        <v>0</v>
      </c>
      <c r="H101" s="42">
        <f t="shared" si="27"/>
        <v>0</v>
      </c>
      <c r="I101" s="43">
        <f t="shared" si="27"/>
        <v>74</v>
      </c>
      <c r="J101" s="40">
        <f t="shared" si="27"/>
        <v>37</v>
      </c>
      <c r="K101" s="42">
        <f t="shared" si="27"/>
        <v>111</v>
      </c>
      <c r="L101" s="61">
        <f t="shared" si="27"/>
        <v>111</v>
      </c>
    </row>
    <row r="102" spans="1:13" s="4" customFormat="1" ht="12.75">
      <c r="A102" s="395" t="s">
        <v>40</v>
      </c>
      <c r="B102" s="70" t="s">
        <v>12</v>
      </c>
      <c r="C102" s="108">
        <v>54</v>
      </c>
      <c r="D102" s="55">
        <v>0</v>
      </c>
      <c r="E102" s="71">
        <f aca="true" t="shared" si="28" ref="E102:E107">SUM(C102:D102)</f>
        <v>54</v>
      </c>
      <c r="F102" s="34">
        <v>0</v>
      </c>
      <c r="G102" s="35">
        <v>0</v>
      </c>
      <c r="H102" s="71">
        <f aca="true" t="shared" si="29" ref="H102:H107">SUM(F102:G102)</f>
        <v>0</v>
      </c>
      <c r="I102" s="30">
        <f t="shared" si="20"/>
        <v>54</v>
      </c>
      <c r="J102" s="35">
        <f t="shared" si="20"/>
        <v>0</v>
      </c>
      <c r="K102" s="71">
        <f aca="true" t="shared" si="30" ref="K102:K107">SUM(I102:J102)</f>
        <v>54</v>
      </c>
      <c r="L102" s="72">
        <f aca="true" t="shared" si="31" ref="L102:L108">K102</f>
        <v>54</v>
      </c>
      <c r="M102" s="36"/>
    </row>
    <row r="103" spans="1:12" ht="13.5" thickBot="1">
      <c r="A103" s="37" t="s">
        <v>16</v>
      </c>
      <c r="B103" s="74"/>
      <c r="C103" s="39">
        <f>SUM(C102:C102)</f>
        <v>54</v>
      </c>
      <c r="D103" s="40">
        <f>SUM(D102:D102)</f>
        <v>0</v>
      </c>
      <c r="E103" s="42">
        <f>SUM(C103:D103)</f>
        <v>54</v>
      </c>
      <c r="F103" s="39">
        <f>SUM(F102:F102)</f>
        <v>0</v>
      </c>
      <c r="G103" s="40">
        <f>SUM(G102:G102)</f>
        <v>0</v>
      </c>
      <c r="H103" s="42">
        <f>SUM(F103:G103)</f>
        <v>0</v>
      </c>
      <c r="I103" s="43">
        <f t="shared" si="20"/>
        <v>54</v>
      </c>
      <c r="J103" s="40">
        <f t="shared" si="20"/>
        <v>0</v>
      </c>
      <c r="K103" s="42">
        <f>SUM(I103:J103)</f>
        <v>54</v>
      </c>
      <c r="L103" s="61">
        <f>K103</f>
        <v>54</v>
      </c>
    </row>
    <row r="104" spans="1:12" s="4" customFormat="1" ht="12.75">
      <c r="A104" s="395" t="s">
        <v>51</v>
      </c>
      <c r="B104" s="70" t="s">
        <v>12</v>
      </c>
      <c r="C104" s="108">
        <v>44</v>
      </c>
      <c r="D104" s="55">
        <v>0</v>
      </c>
      <c r="E104" s="71">
        <f t="shared" si="28"/>
        <v>44</v>
      </c>
      <c r="F104" s="34">
        <v>0</v>
      </c>
      <c r="G104" s="35">
        <v>0</v>
      </c>
      <c r="H104" s="71">
        <f t="shared" si="29"/>
        <v>0</v>
      </c>
      <c r="I104" s="30">
        <f aca="true" t="shared" si="32" ref="I104:J107">SUM(C104+F104)</f>
        <v>44</v>
      </c>
      <c r="J104" s="35">
        <f t="shared" si="32"/>
        <v>0</v>
      </c>
      <c r="K104" s="71">
        <f t="shared" si="30"/>
        <v>44</v>
      </c>
      <c r="L104" s="72">
        <f t="shared" si="31"/>
        <v>44</v>
      </c>
    </row>
    <row r="105" spans="1:12" ht="13.5" thickBot="1">
      <c r="A105" s="37" t="s">
        <v>16</v>
      </c>
      <c r="B105" s="74"/>
      <c r="C105" s="39">
        <f>SUM(C104:C104)</f>
        <v>44</v>
      </c>
      <c r="D105" s="40">
        <f>SUM(D104:D104)</f>
        <v>0</v>
      </c>
      <c r="E105" s="42">
        <f t="shared" si="28"/>
        <v>44</v>
      </c>
      <c r="F105" s="39">
        <f>SUM(F104:F104)</f>
        <v>0</v>
      </c>
      <c r="G105" s="40">
        <f>SUM(G104:G104)</f>
        <v>0</v>
      </c>
      <c r="H105" s="42">
        <f t="shared" si="29"/>
        <v>0</v>
      </c>
      <c r="I105" s="43">
        <f t="shared" si="32"/>
        <v>44</v>
      </c>
      <c r="J105" s="40">
        <f t="shared" si="32"/>
        <v>0</v>
      </c>
      <c r="K105" s="42">
        <f t="shared" si="30"/>
        <v>44</v>
      </c>
      <c r="L105" s="61">
        <f t="shared" si="31"/>
        <v>44</v>
      </c>
    </row>
    <row r="106" spans="1:12" s="4" customFormat="1" ht="12.75">
      <c r="A106" s="395" t="s">
        <v>55</v>
      </c>
      <c r="B106" s="70" t="s">
        <v>12</v>
      </c>
      <c r="C106" s="108">
        <v>40</v>
      </c>
      <c r="D106" s="55">
        <v>0</v>
      </c>
      <c r="E106" s="71">
        <f t="shared" si="28"/>
        <v>40</v>
      </c>
      <c r="F106" s="57">
        <v>0</v>
      </c>
      <c r="G106" s="58">
        <v>0</v>
      </c>
      <c r="H106" s="71">
        <f t="shared" si="29"/>
        <v>0</v>
      </c>
      <c r="I106" s="30">
        <f t="shared" si="32"/>
        <v>40</v>
      </c>
      <c r="J106" s="35">
        <f t="shared" si="32"/>
        <v>0</v>
      </c>
      <c r="K106" s="71">
        <f t="shared" si="30"/>
        <v>40</v>
      </c>
      <c r="L106" s="72">
        <f t="shared" si="31"/>
        <v>40</v>
      </c>
    </row>
    <row r="107" spans="1:12" ht="13.5" thickBot="1">
      <c r="A107" s="37" t="s">
        <v>16</v>
      </c>
      <c r="B107" s="74"/>
      <c r="C107" s="39">
        <f>SUM(C106:C106)</f>
        <v>40</v>
      </c>
      <c r="D107" s="59">
        <f>SUM(D106:D106)</f>
        <v>0</v>
      </c>
      <c r="E107" s="23">
        <f t="shared" si="28"/>
        <v>40</v>
      </c>
      <c r="F107" s="39">
        <f>SUM(F106:F106)</f>
        <v>0</v>
      </c>
      <c r="G107" s="39">
        <f>SUM(G106:G106)</f>
        <v>0</v>
      </c>
      <c r="H107" s="23">
        <f t="shared" si="29"/>
        <v>0</v>
      </c>
      <c r="I107" s="30">
        <f t="shared" si="32"/>
        <v>40</v>
      </c>
      <c r="J107" s="29">
        <f t="shared" si="32"/>
        <v>0</v>
      </c>
      <c r="K107" s="23">
        <f t="shared" si="30"/>
        <v>40</v>
      </c>
      <c r="L107" s="61">
        <f t="shared" si="31"/>
        <v>40</v>
      </c>
    </row>
    <row r="108" spans="1:13" ht="13.5" thickBot="1">
      <c r="A108" s="466" t="s">
        <v>17</v>
      </c>
      <c r="B108" s="461"/>
      <c r="C108" s="109">
        <f aca="true" t="shared" si="33" ref="C108:K108">SUM(C85,C89,C93,C97,C101,C103,C107,C105)</f>
        <v>495</v>
      </c>
      <c r="D108" s="109">
        <f t="shared" si="33"/>
        <v>147</v>
      </c>
      <c r="E108" s="109">
        <f t="shared" si="33"/>
        <v>642</v>
      </c>
      <c r="F108" s="109">
        <f t="shared" si="33"/>
        <v>0</v>
      </c>
      <c r="G108" s="109">
        <f t="shared" si="33"/>
        <v>0</v>
      </c>
      <c r="H108" s="109">
        <f t="shared" si="33"/>
        <v>0</v>
      </c>
      <c r="I108" s="109">
        <f t="shared" si="33"/>
        <v>495</v>
      </c>
      <c r="J108" s="109">
        <f t="shared" si="33"/>
        <v>147</v>
      </c>
      <c r="K108" s="109">
        <f t="shared" si="33"/>
        <v>642</v>
      </c>
      <c r="L108" s="61">
        <f t="shared" si="31"/>
        <v>642</v>
      </c>
      <c r="M108" s="110"/>
    </row>
    <row r="109" spans="1:12" s="453" customFormat="1" ht="12.75">
      <c r="A109" s="446"/>
      <c r="B109" s="231"/>
      <c r="C109" s="231"/>
      <c r="D109" s="231"/>
      <c r="E109" s="231"/>
      <c r="F109" s="231"/>
      <c r="G109" s="231"/>
      <c r="H109" s="231"/>
      <c r="I109" s="467" t="s">
        <v>18</v>
      </c>
      <c r="J109" s="468"/>
      <c r="K109" s="468"/>
      <c r="L109" s="20"/>
    </row>
    <row r="110" spans="1:12" s="453" customFormat="1" ht="13.5" thickBot="1">
      <c r="A110" s="446"/>
      <c r="B110" s="231"/>
      <c r="C110" s="231"/>
      <c r="D110" s="231"/>
      <c r="E110" s="231"/>
      <c r="F110" s="231"/>
      <c r="G110" s="231"/>
      <c r="H110" s="231"/>
      <c r="I110" s="469" t="s">
        <v>19</v>
      </c>
      <c r="J110" s="470"/>
      <c r="K110" s="470"/>
      <c r="L110" s="66">
        <v>33</v>
      </c>
    </row>
    <row r="111" spans="9:12" ht="15.75" thickBot="1">
      <c r="I111" s="471" t="s">
        <v>16</v>
      </c>
      <c r="J111" s="472"/>
      <c r="K111" s="472"/>
      <c r="L111" s="76">
        <f>SUM(L108:L110)</f>
        <v>675</v>
      </c>
    </row>
    <row r="112" spans="9:12" ht="15.75" thickBot="1">
      <c r="I112" s="111"/>
      <c r="J112" s="112"/>
      <c r="K112" s="112"/>
      <c r="L112" s="113"/>
    </row>
    <row r="113" spans="1:12" ht="15.75" thickBot="1">
      <c r="A113" s="455" t="s">
        <v>22</v>
      </c>
      <c r="B113" s="456"/>
      <c r="C113" s="456"/>
      <c r="D113" s="456"/>
      <c r="E113" s="456"/>
      <c r="F113" s="456"/>
      <c r="G113" s="456"/>
      <c r="H113" s="456"/>
      <c r="I113" s="456"/>
      <c r="J113" s="456"/>
      <c r="K113" s="456"/>
      <c r="L113" s="458"/>
    </row>
    <row r="114" spans="1:12" ht="13.5" thickBot="1">
      <c r="A114" s="459" t="s">
        <v>3</v>
      </c>
      <c r="B114" s="459" t="s">
        <v>4</v>
      </c>
      <c r="C114" s="462" t="s">
        <v>5</v>
      </c>
      <c r="D114" s="462"/>
      <c r="E114" s="462"/>
      <c r="F114" s="462" t="s">
        <v>6</v>
      </c>
      <c r="G114" s="462"/>
      <c r="H114" s="462"/>
      <c r="I114" s="462" t="s">
        <v>7</v>
      </c>
      <c r="J114" s="462"/>
      <c r="K114" s="462"/>
      <c r="L114" s="459" t="s">
        <v>8</v>
      </c>
    </row>
    <row r="115" spans="1:12" ht="13.5" thickBot="1">
      <c r="A115" s="460"/>
      <c r="B115" s="459"/>
      <c r="C115" s="17" t="s">
        <v>13</v>
      </c>
      <c r="D115" s="17" t="s">
        <v>15</v>
      </c>
      <c r="E115" s="18" t="s">
        <v>14</v>
      </c>
      <c r="F115" s="17" t="s">
        <v>13</v>
      </c>
      <c r="G115" s="17" t="s">
        <v>15</v>
      </c>
      <c r="H115" s="18" t="s">
        <v>14</v>
      </c>
      <c r="I115" s="19" t="s">
        <v>13</v>
      </c>
      <c r="J115" s="17" t="s">
        <v>15</v>
      </c>
      <c r="K115" s="18" t="s">
        <v>14</v>
      </c>
      <c r="L115" s="459"/>
    </row>
    <row r="116" spans="1:12" ht="12.75">
      <c r="A116" s="464" t="s">
        <v>89</v>
      </c>
      <c r="B116" s="68" t="s">
        <v>9</v>
      </c>
      <c r="C116" s="21">
        <v>23</v>
      </c>
      <c r="D116" s="22">
        <v>0</v>
      </c>
      <c r="E116" s="24">
        <f>SUM(C116:D116)</f>
        <v>23</v>
      </c>
      <c r="F116" s="21">
        <v>17</v>
      </c>
      <c r="G116" s="22">
        <v>2</v>
      </c>
      <c r="H116" s="24">
        <f>SUM(F116:G116)</f>
        <v>19</v>
      </c>
      <c r="I116" s="25">
        <f aca="true" t="shared" si="34" ref="I116:J120">SUM(C116+F116)</f>
        <v>40</v>
      </c>
      <c r="J116" s="22">
        <f t="shared" si="34"/>
        <v>2</v>
      </c>
      <c r="K116" s="24">
        <f>SUM(I116:J116)</f>
        <v>42</v>
      </c>
      <c r="L116" s="84">
        <f>K116</f>
        <v>42</v>
      </c>
    </row>
    <row r="117" spans="1:12" ht="12.75">
      <c r="A117" s="464"/>
      <c r="B117" s="69" t="s">
        <v>10</v>
      </c>
      <c r="C117" s="28">
        <v>29</v>
      </c>
      <c r="D117" s="29">
        <v>2</v>
      </c>
      <c r="E117" s="23">
        <f>SUM(C117:D117)</f>
        <v>31</v>
      </c>
      <c r="F117" s="28">
        <v>0</v>
      </c>
      <c r="G117" s="29">
        <v>2</v>
      </c>
      <c r="H117" s="23">
        <f>SUM(F117:G117)</f>
        <v>2</v>
      </c>
      <c r="I117" s="30">
        <f t="shared" si="34"/>
        <v>29</v>
      </c>
      <c r="J117" s="29">
        <f t="shared" si="34"/>
        <v>4</v>
      </c>
      <c r="K117" s="23">
        <f>SUM(I117:J117)</f>
        <v>33</v>
      </c>
      <c r="L117" s="31">
        <f>K117</f>
        <v>33</v>
      </c>
    </row>
    <row r="118" spans="1:12" ht="12.75">
      <c r="A118" s="464"/>
      <c r="B118" s="69" t="s">
        <v>11</v>
      </c>
      <c r="C118" s="28">
        <v>19</v>
      </c>
      <c r="D118" s="29">
        <v>2</v>
      </c>
      <c r="E118" s="23">
        <f>SUM(C118:D118)</f>
        <v>21</v>
      </c>
      <c r="F118" s="28">
        <v>0</v>
      </c>
      <c r="G118" s="29">
        <v>0</v>
      </c>
      <c r="H118" s="23">
        <f>SUM(F118:G118)</f>
        <v>0</v>
      </c>
      <c r="I118" s="30">
        <f t="shared" si="34"/>
        <v>19</v>
      </c>
      <c r="J118" s="29">
        <f t="shared" si="34"/>
        <v>2</v>
      </c>
      <c r="K118" s="23">
        <f>SUM(I118:J118)</f>
        <v>21</v>
      </c>
      <c r="L118" s="31">
        <f>K118</f>
        <v>21</v>
      </c>
    </row>
    <row r="119" spans="1:12" s="4" customFormat="1" ht="12.75">
      <c r="A119" s="465"/>
      <c r="B119" s="70" t="s">
        <v>12</v>
      </c>
      <c r="C119" s="34">
        <v>21</v>
      </c>
      <c r="D119" s="35">
        <v>0</v>
      </c>
      <c r="E119" s="71">
        <f>SUM(C119:D119)</f>
        <v>21</v>
      </c>
      <c r="F119" s="34">
        <v>0</v>
      </c>
      <c r="G119" s="35">
        <v>0</v>
      </c>
      <c r="H119" s="71">
        <f>SUM(F119:G119)</f>
        <v>0</v>
      </c>
      <c r="I119" s="30">
        <f t="shared" si="34"/>
        <v>21</v>
      </c>
      <c r="J119" s="35">
        <f t="shared" si="34"/>
        <v>0</v>
      </c>
      <c r="K119" s="71">
        <f>SUM(I119:J119)</f>
        <v>21</v>
      </c>
      <c r="L119" s="104">
        <f>K119</f>
        <v>21</v>
      </c>
    </row>
    <row r="120" spans="1:12" ht="13.5" thickBot="1">
      <c r="A120" s="37" t="s">
        <v>16</v>
      </c>
      <c r="B120" s="74"/>
      <c r="C120" s="39">
        <f>SUM(C116:C119)</f>
        <v>92</v>
      </c>
      <c r="D120" s="40">
        <f>SUM(D116:D119)</f>
        <v>4</v>
      </c>
      <c r="E120" s="42">
        <f>SUM(C120:D120)</f>
        <v>96</v>
      </c>
      <c r="F120" s="39">
        <f>SUM(F116:F119)</f>
        <v>17</v>
      </c>
      <c r="G120" s="40">
        <f>SUM(G116:G119)</f>
        <v>4</v>
      </c>
      <c r="H120" s="42">
        <f>SUM(F120:G120)</f>
        <v>21</v>
      </c>
      <c r="I120" s="43">
        <f t="shared" si="34"/>
        <v>109</v>
      </c>
      <c r="J120" s="40">
        <f t="shared" si="34"/>
        <v>8</v>
      </c>
      <c r="K120" s="42">
        <f>SUM(I120:J120)</f>
        <v>117</v>
      </c>
      <c r="L120" s="31">
        <f>SUM(L116:L119)</f>
        <v>117</v>
      </c>
    </row>
    <row r="121" spans="1:12" ht="15.75" thickBot="1">
      <c r="A121" s="480" t="s">
        <v>33</v>
      </c>
      <c r="B121" s="481"/>
      <c r="C121" s="481"/>
      <c r="D121" s="481"/>
      <c r="E121" s="481"/>
      <c r="F121" s="481"/>
      <c r="G121" s="481"/>
      <c r="H121" s="481"/>
      <c r="I121" s="481"/>
      <c r="J121" s="481"/>
      <c r="K121" s="481"/>
      <c r="L121" s="482"/>
    </row>
    <row r="122" spans="1:12" ht="13.5" thickBot="1">
      <c r="A122" s="483" t="s">
        <v>77</v>
      </c>
      <c r="B122" s="485"/>
      <c r="C122" s="485"/>
      <c r="D122" s="485"/>
      <c r="E122" s="485"/>
      <c r="F122" s="485"/>
      <c r="G122" s="485"/>
      <c r="H122" s="485"/>
      <c r="I122" s="114" t="s">
        <v>13</v>
      </c>
      <c r="J122" s="17" t="s">
        <v>15</v>
      </c>
      <c r="K122" s="18" t="s">
        <v>14</v>
      </c>
      <c r="L122" s="13" t="s">
        <v>8</v>
      </c>
    </row>
    <row r="123" spans="1:12" ht="13.5" customHeight="1">
      <c r="A123" s="484"/>
      <c r="B123" s="98" t="s">
        <v>9</v>
      </c>
      <c r="C123" s="486"/>
      <c r="D123" s="487"/>
      <c r="E123" s="487"/>
      <c r="F123" s="487"/>
      <c r="G123" s="487"/>
      <c r="H123" s="487"/>
      <c r="I123" s="115">
        <v>0</v>
      </c>
      <c r="J123" s="101"/>
      <c r="K123" s="102">
        <f>SUM(I123:J123)</f>
        <v>0</v>
      </c>
      <c r="L123" s="103">
        <f>K123</f>
        <v>0</v>
      </c>
    </row>
    <row r="124" spans="1:12" ht="12.75">
      <c r="A124" s="484"/>
      <c r="B124" s="98" t="s">
        <v>10</v>
      </c>
      <c r="C124" s="486"/>
      <c r="D124" s="487"/>
      <c r="E124" s="487"/>
      <c r="F124" s="487"/>
      <c r="G124" s="487"/>
      <c r="H124" s="487"/>
      <c r="I124" s="116">
        <v>13</v>
      </c>
      <c r="J124" s="35"/>
      <c r="K124" s="71">
        <f>SUM(I124:J124)</f>
        <v>13</v>
      </c>
      <c r="L124" s="104">
        <f>K124</f>
        <v>13</v>
      </c>
    </row>
    <row r="125" spans="1:12" ht="12.75">
      <c r="A125" s="484"/>
      <c r="B125" s="98" t="s">
        <v>11</v>
      </c>
      <c r="C125" s="486"/>
      <c r="D125" s="487"/>
      <c r="E125" s="487"/>
      <c r="F125" s="487"/>
      <c r="G125" s="487"/>
      <c r="H125" s="487"/>
      <c r="I125" s="116">
        <v>15</v>
      </c>
      <c r="J125" s="35"/>
      <c r="K125" s="71">
        <f>SUM(I125:J125)</f>
        <v>15</v>
      </c>
      <c r="L125" s="104">
        <f>K125</f>
        <v>15</v>
      </c>
    </row>
    <row r="126" spans="1:12" ht="13.5" thickBot="1">
      <c r="A126" s="37" t="s">
        <v>16</v>
      </c>
      <c r="B126" s="59"/>
      <c r="C126" s="488"/>
      <c r="D126" s="489"/>
      <c r="E126" s="489"/>
      <c r="F126" s="489"/>
      <c r="G126" s="489"/>
      <c r="H126" s="489"/>
      <c r="I126" s="106">
        <f>SUM(I123:I125)</f>
        <v>28</v>
      </c>
      <c r="J126" s="117">
        <f>SUM(J123:J125)</f>
        <v>0</v>
      </c>
      <c r="K126" s="42">
        <f>SUM(K123:K125)</f>
        <v>28</v>
      </c>
      <c r="L126" s="118">
        <f>SUM(L123:L125)</f>
        <v>28</v>
      </c>
    </row>
    <row r="127" spans="9:12" ht="13.5" thickBot="1">
      <c r="I127" s="467" t="s">
        <v>18</v>
      </c>
      <c r="J127" s="468"/>
      <c r="K127" s="490"/>
      <c r="L127" s="119"/>
    </row>
    <row r="128" spans="9:12" ht="13.5" thickBot="1">
      <c r="I128" s="469" t="s">
        <v>19</v>
      </c>
      <c r="J128" s="470"/>
      <c r="K128" s="491"/>
      <c r="L128" s="50">
        <v>75</v>
      </c>
    </row>
    <row r="129" spans="9:12" ht="15.75" thickBot="1">
      <c r="I129" s="471" t="s">
        <v>16</v>
      </c>
      <c r="J129" s="472"/>
      <c r="K129" s="492"/>
      <c r="L129" s="15">
        <f>SUM(L120,L126,L128,L127)</f>
        <v>220</v>
      </c>
    </row>
    <row r="130" ht="13.5" thickBot="1">
      <c r="I130" s="67"/>
    </row>
    <row r="131" spans="1:12" ht="15.75" thickBot="1">
      <c r="A131" s="493" t="s">
        <v>23</v>
      </c>
      <c r="B131" s="493"/>
      <c r="C131" s="493"/>
      <c r="D131" s="493"/>
      <c r="E131" s="493"/>
      <c r="F131" s="493"/>
      <c r="G131" s="493"/>
      <c r="H131" s="493"/>
      <c r="I131" s="493"/>
      <c r="J131" s="493"/>
      <c r="K131" s="493"/>
      <c r="L131" s="493"/>
    </row>
    <row r="132" spans="1:12" ht="13.5" thickBot="1">
      <c r="A132" s="459" t="s">
        <v>3</v>
      </c>
      <c r="B132" s="459" t="s">
        <v>4</v>
      </c>
      <c r="C132" s="462" t="s">
        <v>5</v>
      </c>
      <c r="D132" s="462"/>
      <c r="E132" s="462"/>
      <c r="F132" s="462" t="s">
        <v>6</v>
      </c>
      <c r="G132" s="462"/>
      <c r="H132" s="462"/>
      <c r="I132" s="462" t="s">
        <v>7</v>
      </c>
      <c r="J132" s="462"/>
      <c r="K132" s="462"/>
      <c r="L132" s="459" t="s">
        <v>8</v>
      </c>
    </row>
    <row r="133" spans="1:12" ht="13.5" thickBot="1">
      <c r="A133" s="460"/>
      <c r="B133" s="459"/>
      <c r="C133" s="17" t="s">
        <v>13</v>
      </c>
      <c r="D133" s="17" t="s">
        <v>15</v>
      </c>
      <c r="E133" s="18" t="s">
        <v>14</v>
      </c>
      <c r="F133" s="17" t="s">
        <v>13</v>
      </c>
      <c r="G133" s="17" t="s">
        <v>15</v>
      </c>
      <c r="H133" s="18" t="s">
        <v>14</v>
      </c>
      <c r="I133" s="19" t="s">
        <v>13</v>
      </c>
      <c r="J133" s="17" t="s">
        <v>15</v>
      </c>
      <c r="K133" s="18" t="s">
        <v>14</v>
      </c>
      <c r="L133" s="459"/>
    </row>
    <row r="134" spans="1:12" ht="12.75">
      <c r="A134" s="494"/>
      <c r="B134" s="68" t="s">
        <v>9</v>
      </c>
      <c r="C134" s="107">
        <v>31</v>
      </c>
      <c r="D134" s="48">
        <v>6</v>
      </c>
      <c r="E134" s="49">
        <f>SUM(C134:D134)</f>
        <v>37</v>
      </c>
      <c r="F134" s="47">
        <v>81</v>
      </c>
      <c r="G134" s="48">
        <v>31</v>
      </c>
      <c r="H134" s="49">
        <f>SUM(F134:G134)</f>
        <v>112</v>
      </c>
      <c r="I134" s="25">
        <f aca="true" t="shared" si="35" ref="I134:J138">SUM(C134+F134)</f>
        <v>112</v>
      </c>
      <c r="J134" s="22">
        <f t="shared" si="35"/>
        <v>37</v>
      </c>
      <c r="K134" s="24">
        <f aca="true" t="shared" si="36" ref="K134:K139">SUM(I134:J134)</f>
        <v>149</v>
      </c>
      <c r="L134" s="84">
        <f>K134</f>
        <v>149</v>
      </c>
    </row>
    <row r="135" spans="1:12" ht="12.75">
      <c r="A135" s="494"/>
      <c r="B135" s="69" t="s">
        <v>10</v>
      </c>
      <c r="C135" s="28">
        <v>83</v>
      </c>
      <c r="D135" s="29">
        <v>90</v>
      </c>
      <c r="E135" s="23">
        <f>SUM(C135:D135)</f>
        <v>173</v>
      </c>
      <c r="F135" s="51">
        <v>0</v>
      </c>
      <c r="G135" s="29">
        <v>4</v>
      </c>
      <c r="H135" s="23">
        <f>SUM(F135:G135)</f>
        <v>4</v>
      </c>
      <c r="I135" s="30">
        <f t="shared" si="35"/>
        <v>83</v>
      </c>
      <c r="J135" s="29">
        <f t="shared" si="35"/>
        <v>94</v>
      </c>
      <c r="K135" s="23">
        <f t="shared" si="36"/>
        <v>177</v>
      </c>
      <c r="L135" s="31">
        <f>K135</f>
        <v>177</v>
      </c>
    </row>
    <row r="136" spans="1:12" ht="12.75">
      <c r="A136" s="494"/>
      <c r="B136" s="69" t="s">
        <v>11</v>
      </c>
      <c r="C136" s="28">
        <v>64</v>
      </c>
      <c r="D136" s="29">
        <v>20</v>
      </c>
      <c r="E136" s="23">
        <f>SUM(C136:D136)</f>
        <v>84</v>
      </c>
      <c r="F136" s="51">
        <v>0</v>
      </c>
      <c r="G136" s="29">
        <v>1</v>
      </c>
      <c r="H136" s="23">
        <f>SUM(F136:G136)</f>
        <v>1</v>
      </c>
      <c r="I136" s="30">
        <f t="shared" si="35"/>
        <v>64</v>
      </c>
      <c r="J136" s="29">
        <f t="shared" si="35"/>
        <v>21</v>
      </c>
      <c r="K136" s="23">
        <f t="shared" si="36"/>
        <v>85</v>
      </c>
      <c r="L136" s="31">
        <f>K136</f>
        <v>85</v>
      </c>
    </row>
    <row r="137" spans="1:12" s="4" customFormat="1" ht="12.75">
      <c r="A137" s="494"/>
      <c r="B137" s="70" t="s">
        <v>12</v>
      </c>
      <c r="C137" s="120">
        <v>110</v>
      </c>
      <c r="D137" s="58">
        <v>64</v>
      </c>
      <c r="E137" s="71">
        <f>SUM(C137:D137)</f>
        <v>174</v>
      </c>
      <c r="F137" s="57">
        <v>0</v>
      </c>
      <c r="G137" s="58">
        <v>1</v>
      </c>
      <c r="H137" s="71">
        <f>SUM(F137:G137)</f>
        <v>1</v>
      </c>
      <c r="I137" s="30">
        <f t="shared" si="35"/>
        <v>110</v>
      </c>
      <c r="J137" s="35">
        <f t="shared" si="35"/>
        <v>65</v>
      </c>
      <c r="K137" s="71">
        <f t="shared" si="36"/>
        <v>175</v>
      </c>
      <c r="L137" s="104">
        <f>K137</f>
        <v>175</v>
      </c>
    </row>
    <row r="138" spans="1:12" s="4" customFormat="1" ht="12.75">
      <c r="A138" s="495"/>
      <c r="B138" s="33" t="s">
        <v>53</v>
      </c>
      <c r="C138" s="120">
        <v>140</v>
      </c>
      <c r="D138" s="58">
        <v>0</v>
      </c>
      <c r="E138" s="121">
        <f>SUM(C138:D138)</f>
        <v>140</v>
      </c>
      <c r="F138" s="57">
        <v>0</v>
      </c>
      <c r="G138" s="58">
        <v>0</v>
      </c>
      <c r="H138" s="122">
        <f>SUM(F138:G138)</f>
        <v>0</v>
      </c>
      <c r="I138" s="30">
        <f t="shared" si="35"/>
        <v>140</v>
      </c>
      <c r="J138" s="35">
        <f t="shared" si="35"/>
        <v>0</v>
      </c>
      <c r="K138" s="71">
        <f t="shared" si="36"/>
        <v>140</v>
      </c>
      <c r="L138" s="104">
        <f>K138</f>
        <v>140</v>
      </c>
    </row>
    <row r="139" spans="1:12" ht="13.5" thickBot="1">
      <c r="A139" s="37" t="s">
        <v>16</v>
      </c>
      <c r="B139" s="74"/>
      <c r="C139" s="39">
        <f aca="true" t="shared" si="37" ref="C139:J139">SUM(C134:C138)</f>
        <v>428</v>
      </c>
      <c r="D139" s="40">
        <f t="shared" si="37"/>
        <v>180</v>
      </c>
      <c r="E139" s="42">
        <f t="shared" si="37"/>
        <v>608</v>
      </c>
      <c r="F139" s="59">
        <f t="shared" si="37"/>
        <v>81</v>
      </c>
      <c r="G139" s="40">
        <f t="shared" si="37"/>
        <v>37</v>
      </c>
      <c r="H139" s="60">
        <f t="shared" si="37"/>
        <v>118</v>
      </c>
      <c r="I139" s="43">
        <f t="shared" si="37"/>
        <v>509</v>
      </c>
      <c r="J139" s="40">
        <f t="shared" si="37"/>
        <v>217</v>
      </c>
      <c r="K139" s="42">
        <f t="shared" si="36"/>
        <v>726</v>
      </c>
      <c r="L139" s="31">
        <f>SUM(L134:L138)</f>
        <v>726</v>
      </c>
    </row>
    <row r="140" spans="9:12" ht="12.75">
      <c r="I140" s="467" t="s">
        <v>18</v>
      </c>
      <c r="J140" s="468"/>
      <c r="K140" s="468"/>
      <c r="L140" s="20"/>
    </row>
    <row r="141" spans="9:12" ht="13.5" thickBot="1">
      <c r="I141" s="469" t="s">
        <v>19</v>
      </c>
      <c r="J141" s="470"/>
      <c r="K141" s="470"/>
      <c r="L141" s="66">
        <v>10</v>
      </c>
    </row>
    <row r="142" spans="9:12" ht="15.75" thickBot="1">
      <c r="I142" s="478" t="s">
        <v>16</v>
      </c>
      <c r="J142" s="479"/>
      <c r="K142" s="479"/>
      <c r="L142" s="76">
        <f>SUM(L139:L141)</f>
        <v>736</v>
      </c>
    </row>
    <row r="143" spans="1:12" s="4" customFormat="1" ht="13.5" thickBot="1">
      <c r="A143" s="77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105"/>
    </row>
    <row r="144" spans="1:13" ht="15.75" thickBot="1">
      <c r="A144" s="493" t="s">
        <v>24</v>
      </c>
      <c r="B144" s="493"/>
      <c r="C144" s="493"/>
      <c r="D144" s="493"/>
      <c r="E144" s="493"/>
      <c r="F144" s="493"/>
      <c r="G144" s="493"/>
      <c r="H144" s="493"/>
      <c r="I144" s="493"/>
      <c r="J144" s="493"/>
      <c r="K144" s="493"/>
      <c r="L144" s="493"/>
      <c r="M144" s="7"/>
    </row>
    <row r="145" spans="1:13" ht="13.5" thickBot="1">
      <c r="A145" s="459" t="s">
        <v>3</v>
      </c>
      <c r="B145" s="459" t="s">
        <v>4</v>
      </c>
      <c r="C145" s="462" t="s">
        <v>5</v>
      </c>
      <c r="D145" s="462"/>
      <c r="E145" s="462"/>
      <c r="F145" s="462" t="s">
        <v>6</v>
      </c>
      <c r="G145" s="462"/>
      <c r="H145" s="462"/>
      <c r="I145" s="462" t="s">
        <v>7</v>
      </c>
      <c r="J145" s="462"/>
      <c r="K145" s="462"/>
      <c r="L145" s="459" t="s">
        <v>8</v>
      </c>
      <c r="M145" s="7"/>
    </row>
    <row r="146" spans="1:13" ht="13.5" thickBot="1">
      <c r="A146" s="460"/>
      <c r="B146" s="459"/>
      <c r="C146" s="17" t="s">
        <v>13</v>
      </c>
      <c r="D146" s="17" t="s">
        <v>15</v>
      </c>
      <c r="E146" s="18" t="s">
        <v>14</v>
      </c>
      <c r="F146" s="17" t="s">
        <v>13</v>
      </c>
      <c r="G146" s="17" t="s">
        <v>15</v>
      </c>
      <c r="H146" s="18" t="s">
        <v>14</v>
      </c>
      <c r="I146" s="19" t="s">
        <v>13</v>
      </c>
      <c r="J146" s="17" t="s">
        <v>15</v>
      </c>
      <c r="K146" s="18" t="s">
        <v>14</v>
      </c>
      <c r="L146" s="459"/>
      <c r="M146" s="7"/>
    </row>
    <row r="147" spans="1:13" ht="12.75">
      <c r="A147" s="507" t="s">
        <v>41</v>
      </c>
      <c r="B147" s="68" t="s">
        <v>9</v>
      </c>
      <c r="C147" s="140">
        <v>28</v>
      </c>
      <c r="D147" s="141">
        <v>5</v>
      </c>
      <c r="E147" s="142">
        <f>SUM(C147:D147)</f>
        <v>33</v>
      </c>
      <c r="F147" s="140">
        <v>8</v>
      </c>
      <c r="G147" s="141">
        <v>8</v>
      </c>
      <c r="H147" s="142">
        <f>SUM(F147:G147)</f>
        <v>16</v>
      </c>
      <c r="I147" s="143">
        <f aca="true" t="shared" si="38" ref="I147:J150">SUM(C147,F147)</f>
        <v>36</v>
      </c>
      <c r="J147" s="141">
        <f t="shared" si="38"/>
        <v>13</v>
      </c>
      <c r="K147" s="142">
        <f>SUM(I147:J147)</f>
        <v>49</v>
      </c>
      <c r="L147" s="84">
        <f>K147</f>
        <v>49</v>
      </c>
      <c r="M147" s="7"/>
    </row>
    <row r="148" spans="1:12" ht="12.75">
      <c r="A148" s="507"/>
      <c r="B148" s="69" t="s">
        <v>10</v>
      </c>
      <c r="C148" s="145">
        <v>10</v>
      </c>
      <c r="D148" s="146">
        <v>18</v>
      </c>
      <c r="E148" s="147">
        <f>SUM(C148:D148)</f>
        <v>28</v>
      </c>
      <c r="F148" s="145">
        <v>0</v>
      </c>
      <c r="G148" s="146">
        <v>0</v>
      </c>
      <c r="H148" s="147">
        <f>SUM(F148:G148)</f>
        <v>0</v>
      </c>
      <c r="I148" s="148">
        <f t="shared" si="38"/>
        <v>10</v>
      </c>
      <c r="J148" s="146">
        <f t="shared" si="38"/>
        <v>18</v>
      </c>
      <c r="K148" s="147">
        <f>SUM(I148:J148)</f>
        <v>28</v>
      </c>
      <c r="L148" s="31">
        <f>K148</f>
        <v>28</v>
      </c>
    </row>
    <row r="149" spans="1:12" ht="12.75">
      <c r="A149" s="507"/>
      <c r="B149" s="69" t="s">
        <v>11</v>
      </c>
      <c r="C149" s="145">
        <v>20</v>
      </c>
      <c r="D149" s="146">
        <v>6</v>
      </c>
      <c r="E149" s="147">
        <f>SUM(C149:D149)</f>
        <v>26</v>
      </c>
      <c r="F149" s="145">
        <v>0</v>
      </c>
      <c r="G149" s="146">
        <v>0</v>
      </c>
      <c r="H149" s="147">
        <f>SUM(F149:G149)</f>
        <v>0</v>
      </c>
      <c r="I149" s="148">
        <f t="shared" si="38"/>
        <v>20</v>
      </c>
      <c r="J149" s="146">
        <f t="shared" si="38"/>
        <v>6</v>
      </c>
      <c r="K149" s="147">
        <f>SUM(I149:J149)</f>
        <v>26</v>
      </c>
      <c r="L149" s="31">
        <f>K149</f>
        <v>26</v>
      </c>
    </row>
    <row r="150" spans="1:12" s="4" customFormat="1" ht="12.75">
      <c r="A150" s="508"/>
      <c r="B150" s="70" t="s">
        <v>12</v>
      </c>
      <c r="C150" s="150">
        <v>18</v>
      </c>
      <c r="D150" s="151">
        <v>0</v>
      </c>
      <c r="E150" s="152">
        <f>SUM(C150:D150)</f>
        <v>18</v>
      </c>
      <c r="F150" s="150">
        <v>0</v>
      </c>
      <c r="G150" s="151">
        <v>0</v>
      </c>
      <c r="H150" s="152">
        <f>SUM(F150:G150)</f>
        <v>0</v>
      </c>
      <c r="I150" s="148">
        <f t="shared" si="38"/>
        <v>18</v>
      </c>
      <c r="J150" s="151">
        <f t="shared" si="38"/>
        <v>0</v>
      </c>
      <c r="K150" s="152">
        <f>SUM(I150:J150)</f>
        <v>18</v>
      </c>
      <c r="L150" s="104">
        <f>K150</f>
        <v>18</v>
      </c>
    </row>
    <row r="151" spans="1:12" ht="13.5" thickBot="1">
      <c r="A151" s="37" t="s">
        <v>16</v>
      </c>
      <c r="B151" s="445"/>
      <c r="C151" s="154">
        <f>SUM(C147:C150)</f>
        <v>76</v>
      </c>
      <c r="D151" s="155">
        <f aca="true" t="shared" si="39" ref="D151:L151">SUM(D147:D150)</f>
        <v>29</v>
      </c>
      <c r="E151" s="156">
        <f t="shared" si="39"/>
        <v>105</v>
      </c>
      <c r="F151" s="154">
        <f t="shared" si="39"/>
        <v>8</v>
      </c>
      <c r="G151" s="155">
        <f t="shared" si="39"/>
        <v>8</v>
      </c>
      <c r="H151" s="156">
        <f t="shared" si="39"/>
        <v>16</v>
      </c>
      <c r="I151" s="157">
        <f t="shared" si="39"/>
        <v>84</v>
      </c>
      <c r="J151" s="155">
        <f t="shared" si="39"/>
        <v>37</v>
      </c>
      <c r="K151" s="156">
        <f t="shared" si="39"/>
        <v>121</v>
      </c>
      <c r="L151" s="44">
        <f t="shared" si="39"/>
        <v>121</v>
      </c>
    </row>
    <row r="152" spans="1:12" ht="12.75">
      <c r="A152" s="509" t="s">
        <v>44</v>
      </c>
      <c r="B152" s="69" t="s">
        <v>9</v>
      </c>
      <c r="C152" s="140">
        <v>19</v>
      </c>
      <c r="D152" s="141">
        <v>7</v>
      </c>
      <c r="E152" s="142">
        <f>SUM(C152:D152)</f>
        <v>26</v>
      </c>
      <c r="F152" s="140">
        <v>9</v>
      </c>
      <c r="G152" s="141">
        <v>0</v>
      </c>
      <c r="H152" s="159">
        <f>SUM(F152:G152)</f>
        <v>9</v>
      </c>
      <c r="I152" s="447">
        <f aca="true" t="shared" si="40" ref="I152:J155">SUM(C152,F152)</f>
        <v>28</v>
      </c>
      <c r="J152" s="440">
        <f t="shared" si="40"/>
        <v>7</v>
      </c>
      <c r="K152" s="142">
        <f>SUM(I152:J152)</f>
        <v>35</v>
      </c>
      <c r="L152" s="31">
        <f>K152</f>
        <v>35</v>
      </c>
    </row>
    <row r="153" spans="1:12" ht="12.75">
      <c r="A153" s="507"/>
      <c r="B153" s="69" t="s">
        <v>10</v>
      </c>
      <c r="C153" s="145">
        <v>13</v>
      </c>
      <c r="D153" s="146">
        <v>9</v>
      </c>
      <c r="E153" s="147">
        <f>SUM(C153:D153)</f>
        <v>22</v>
      </c>
      <c r="F153" s="145">
        <v>0</v>
      </c>
      <c r="G153" s="146">
        <v>0</v>
      </c>
      <c r="H153" s="160">
        <f>SUM(F153:G153)</f>
        <v>0</v>
      </c>
      <c r="I153" s="447">
        <f t="shared" si="40"/>
        <v>13</v>
      </c>
      <c r="J153" s="440">
        <f t="shared" si="40"/>
        <v>9</v>
      </c>
      <c r="K153" s="448">
        <f>SUM(I153:J153)</f>
        <v>22</v>
      </c>
      <c r="L153" s="31">
        <f>K153</f>
        <v>22</v>
      </c>
    </row>
    <row r="154" spans="1:12" ht="12.75">
      <c r="A154" s="507"/>
      <c r="B154" s="69" t="s">
        <v>11</v>
      </c>
      <c r="C154" s="145">
        <v>15</v>
      </c>
      <c r="D154" s="146">
        <v>9</v>
      </c>
      <c r="E154" s="147">
        <f>SUM(C154:D154)</f>
        <v>24</v>
      </c>
      <c r="F154" s="145">
        <v>0</v>
      </c>
      <c r="G154" s="146">
        <v>0</v>
      </c>
      <c r="H154" s="160">
        <f>SUM(F154:G154)</f>
        <v>0</v>
      </c>
      <c r="I154" s="447">
        <f t="shared" si="40"/>
        <v>15</v>
      </c>
      <c r="J154" s="440">
        <f t="shared" si="40"/>
        <v>9</v>
      </c>
      <c r="K154" s="449">
        <f>SUM(I154:J154)</f>
        <v>24</v>
      </c>
      <c r="L154" s="31">
        <f>K154</f>
        <v>24</v>
      </c>
    </row>
    <row r="155" spans="1:12" s="4" customFormat="1" ht="12.75">
      <c r="A155" s="508"/>
      <c r="B155" s="70" t="s">
        <v>12</v>
      </c>
      <c r="C155" s="150">
        <v>9</v>
      </c>
      <c r="D155" s="151">
        <v>0</v>
      </c>
      <c r="E155" s="152">
        <f>SUM(C155:D155)</f>
        <v>9</v>
      </c>
      <c r="F155" s="150">
        <v>0</v>
      </c>
      <c r="G155" s="151">
        <v>0</v>
      </c>
      <c r="H155" s="443">
        <f>SUM(F155:G155)</f>
        <v>0</v>
      </c>
      <c r="I155" s="447">
        <f t="shared" si="40"/>
        <v>9</v>
      </c>
      <c r="J155" s="440">
        <f t="shared" si="40"/>
        <v>0</v>
      </c>
      <c r="K155" s="147">
        <f>SUM(I155:J155)</f>
        <v>9</v>
      </c>
      <c r="L155" s="104">
        <f>K155</f>
        <v>9</v>
      </c>
    </row>
    <row r="156" spans="1:12" ht="13.5" thickBot="1">
      <c r="A156" s="37" t="s">
        <v>16</v>
      </c>
      <c r="B156" s="445"/>
      <c r="C156" s="154">
        <f>SUM(C152:C155)</f>
        <v>56</v>
      </c>
      <c r="D156" s="155">
        <f aca="true" t="shared" si="41" ref="D156:L156">SUM(D152:D155)</f>
        <v>25</v>
      </c>
      <c r="E156" s="156">
        <f t="shared" si="41"/>
        <v>81</v>
      </c>
      <c r="F156" s="154">
        <f t="shared" si="41"/>
        <v>9</v>
      </c>
      <c r="G156" s="155">
        <f t="shared" si="41"/>
        <v>0</v>
      </c>
      <c r="H156" s="156">
        <f t="shared" si="41"/>
        <v>9</v>
      </c>
      <c r="I156" s="450">
        <f>SUM(I152:I155)</f>
        <v>65</v>
      </c>
      <c r="J156" s="451">
        <f>SUM(J152:J155)</f>
        <v>25</v>
      </c>
      <c r="K156" s="156">
        <f t="shared" si="41"/>
        <v>90</v>
      </c>
      <c r="L156" s="44">
        <f t="shared" si="41"/>
        <v>90</v>
      </c>
    </row>
    <row r="157" spans="1:12" ht="12.75">
      <c r="A157" s="509" t="s">
        <v>43</v>
      </c>
      <c r="B157" s="69" t="s">
        <v>9</v>
      </c>
      <c r="C157" s="140">
        <v>28</v>
      </c>
      <c r="D157" s="141">
        <v>5</v>
      </c>
      <c r="E157" s="142">
        <f>SUM(C157:D157)</f>
        <v>33</v>
      </c>
      <c r="F157" s="140">
        <v>14</v>
      </c>
      <c r="G157" s="141">
        <v>5</v>
      </c>
      <c r="H157" s="142">
        <f>SUM(F157:G157)</f>
        <v>19</v>
      </c>
      <c r="I157" s="143">
        <f aca="true" t="shared" si="42" ref="I157:J160">SUM(C157,F157)</f>
        <v>42</v>
      </c>
      <c r="J157" s="141">
        <f t="shared" si="42"/>
        <v>10</v>
      </c>
      <c r="K157" s="142">
        <f>SUM(I157:J157)</f>
        <v>52</v>
      </c>
      <c r="L157" s="31">
        <f>K157</f>
        <v>52</v>
      </c>
    </row>
    <row r="158" spans="1:12" ht="12.75">
      <c r="A158" s="507"/>
      <c r="B158" s="69" t="s">
        <v>10</v>
      </c>
      <c r="C158" s="145">
        <v>22</v>
      </c>
      <c r="D158" s="146">
        <v>8</v>
      </c>
      <c r="E158" s="147">
        <f>SUM(C158:D158)</f>
        <v>30</v>
      </c>
      <c r="F158" s="145">
        <v>0</v>
      </c>
      <c r="G158" s="146">
        <v>0</v>
      </c>
      <c r="H158" s="147">
        <f>SUM(F158:G158)</f>
        <v>0</v>
      </c>
      <c r="I158" s="148">
        <f t="shared" si="42"/>
        <v>22</v>
      </c>
      <c r="J158" s="146">
        <f t="shared" si="42"/>
        <v>8</v>
      </c>
      <c r="K158" s="147">
        <f>SUM(I158:J158)</f>
        <v>30</v>
      </c>
      <c r="L158" s="31">
        <f>K158</f>
        <v>30</v>
      </c>
    </row>
    <row r="159" spans="1:12" ht="12.75">
      <c r="A159" s="507"/>
      <c r="B159" s="69" t="s">
        <v>11</v>
      </c>
      <c r="C159" s="145">
        <v>20</v>
      </c>
      <c r="D159" s="146">
        <v>14</v>
      </c>
      <c r="E159" s="147">
        <f>SUM(C159:D159)</f>
        <v>34</v>
      </c>
      <c r="F159" s="145">
        <v>0</v>
      </c>
      <c r="G159" s="146">
        <v>0</v>
      </c>
      <c r="H159" s="147">
        <f>SUM(F159:G159)</f>
        <v>0</v>
      </c>
      <c r="I159" s="148">
        <f t="shared" si="42"/>
        <v>20</v>
      </c>
      <c r="J159" s="146">
        <f t="shared" si="42"/>
        <v>14</v>
      </c>
      <c r="K159" s="147">
        <f>SUM(I159:J159)</f>
        <v>34</v>
      </c>
      <c r="L159" s="31">
        <f>K159</f>
        <v>34</v>
      </c>
    </row>
    <row r="160" spans="1:12" s="4" customFormat="1" ht="12.75">
      <c r="A160" s="508"/>
      <c r="B160" s="70" t="s">
        <v>12</v>
      </c>
      <c r="C160" s="150">
        <v>5</v>
      </c>
      <c r="D160" s="151">
        <v>1</v>
      </c>
      <c r="E160" s="152">
        <f>SUM(C160:D160)</f>
        <v>6</v>
      </c>
      <c r="F160" s="150">
        <v>0</v>
      </c>
      <c r="G160" s="151">
        <v>0</v>
      </c>
      <c r="H160" s="147">
        <f>SUM(F160:G160)</f>
        <v>0</v>
      </c>
      <c r="I160" s="148">
        <f t="shared" si="42"/>
        <v>5</v>
      </c>
      <c r="J160" s="151">
        <f t="shared" si="42"/>
        <v>1</v>
      </c>
      <c r="K160" s="152">
        <f>SUM(I160:J160)</f>
        <v>6</v>
      </c>
      <c r="L160" s="104">
        <f>K160</f>
        <v>6</v>
      </c>
    </row>
    <row r="161" spans="1:12" ht="13.5" thickBot="1">
      <c r="A161" s="37" t="s">
        <v>16</v>
      </c>
      <c r="B161" s="445"/>
      <c r="C161" s="154">
        <f>SUM(C157:C160)</f>
        <v>75</v>
      </c>
      <c r="D161" s="155">
        <f aca="true" t="shared" si="43" ref="D161:L161">SUM(D157:D160)</f>
        <v>28</v>
      </c>
      <c r="E161" s="156">
        <f t="shared" si="43"/>
        <v>103</v>
      </c>
      <c r="F161" s="154">
        <f t="shared" si="43"/>
        <v>14</v>
      </c>
      <c r="G161" s="155">
        <f t="shared" si="43"/>
        <v>5</v>
      </c>
      <c r="H161" s="156">
        <f t="shared" si="43"/>
        <v>19</v>
      </c>
      <c r="I161" s="157">
        <f>SUM(I157:I160)</f>
        <v>89</v>
      </c>
      <c r="J161" s="155">
        <f t="shared" si="43"/>
        <v>33</v>
      </c>
      <c r="K161" s="156">
        <f t="shared" si="43"/>
        <v>122</v>
      </c>
      <c r="L161" s="44">
        <f t="shared" si="43"/>
        <v>122</v>
      </c>
    </row>
    <row r="162" spans="1:12" ht="12.75">
      <c r="A162" s="509" t="s">
        <v>42</v>
      </c>
      <c r="B162" s="69" t="s">
        <v>9</v>
      </c>
      <c r="C162" s="140">
        <v>29</v>
      </c>
      <c r="D162" s="141">
        <v>6</v>
      </c>
      <c r="E162" s="142">
        <f>SUM(C162:D162)</f>
        <v>35</v>
      </c>
      <c r="F162" s="140">
        <v>17</v>
      </c>
      <c r="G162" s="141">
        <v>13</v>
      </c>
      <c r="H162" s="142">
        <f>SUM(F162:G162)</f>
        <v>30</v>
      </c>
      <c r="I162" s="143">
        <f aca="true" t="shared" si="44" ref="I162:J165">SUM(C162,F162)</f>
        <v>46</v>
      </c>
      <c r="J162" s="141">
        <f t="shared" si="44"/>
        <v>19</v>
      </c>
      <c r="K162" s="452">
        <f>SUM(I162:J162)</f>
        <v>65</v>
      </c>
      <c r="L162" s="31">
        <f>K162</f>
        <v>65</v>
      </c>
    </row>
    <row r="163" spans="1:12" ht="12.75">
      <c r="A163" s="507"/>
      <c r="B163" s="69" t="s">
        <v>10</v>
      </c>
      <c r="C163" s="145">
        <v>24</v>
      </c>
      <c r="D163" s="146">
        <v>17</v>
      </c>
      <c r="E163" s="147">
        <f>SUM(C163:D163)</f>
        <v>41</v>
      </c>
      <c r="F163" s="145">
        <v>0</v>
      </c>
      <c r="G163" s="146">
        <v>0</v>
      </c>
      <c r="H163" s="147">
        <f>SUM(F163:G163)</f>
        <v>0</v>
      </c>
      <c r="I163" s="148">
        <f t="shared" si="44"/>
        <v>24</v>
      </c>
      <c r="J163" s="146">
        <f t="shared" si="44"/>
        <v>17</v>
      </c>
      <c r="K163" s="449">
        <f>SUM(I163:J163)</f>
        <v>41</v>
      </c>
      <c r="L163" s="31">
        <f>K163</f>
        <v>41</v>
      </c>
    </row>
    <row r="164" spans="1:12" ht="12.75">
      <c r="A164" s="507"/>
      <c r="B164" s="69" t="s">
        <v>11</v>
      </c>
      <c r="C164" s="145">
        <v>27</v>
      </c>
      <c r="D164" s="146">
        <v>6</v>
      </c>
      <c r="E164" s="147">
        <f>SUM(C164:D164)</f>
        <v>33</v>
      </c>
      <c r="F164" s="145">
        <v>0</v>
      </c>
      <c r="G164" s="146">
        <v>0</v>
      </c>
      <c r="H164" s="147">
        <f>SUM(F164:G164)</f>
        <v>0</v>
      </c>
      <c r="I164" s="148">
        <f t="shared" si="44"/>
        <v>27</v>
      </c>
      <c r="J164" s="146">
        <f t="shared" si="44"/>
        <v>6</v>
      </c>
      <c r="K164" s="147">
        <f>SUM(I164:J164)</f>
        <v>33</v>
      </c>
      <c r="L164" s="31">
        <f>K164</f>
        <v>33</v>
      </c>
    </row>
    <row r="165" spans="1:12" s="4" customFormat="1" ht="12.75">
      <c r="A165" s="508"/>
      <c r="B165" s="70" t="s">
        <v>12</v>
      </c>
      <c r="C165" s="150">
        <v>37</v>
      </c>
      <c r="D165" s="151">
        <v>1</v>
      </c>
      <c r="E165" s="152">
        <f>SUM(C165:D165)</f>
        <v>38</v>
      </c>
      <c r="F165" s="150">
        <v>0</v>
      </c>
      <c r="G165" s="151">
        <v>0</v>
      </c>
      <c r="H165" s="152">
        <f>SUM(F165:G165)</f>
        <v>0</v>
      </c>
      <c r="I165" s="148">
        <f t="shared" si="44"/>
        <v>37</v>
      </c>
      <c r="J165" s="151">
        <f t="shared" si="44"/>
        <v>1</v>
      </c>
      <c r="K165" s="147">
        <f>SUM(I165:J165)</f>
        <v>38</v>
      </c>
      <c r="L165" s="104">
        <f>K165</f>
        <v>38</v>
      </c>
    </row>
    <row r="166" spans="1:12" ht="13.5" thickBot="1">
      <c r="A166" s="37" t="s">
        <v>16</v>
      </c>
      <c r="B166" s="445"/>
      <c r="C166" s="154">
        <f>SUM(C162:C165)</f>
        <v>117</v>
      </c>
      <c r="D166" s="155">
        <f aca="true" t="shared" si="45" ref="D166:L166">SUM(D162:D165)</f>
        <v>30</v>
      </c>
      <c r="E166" s="156">
        <f t="shared" si="45"/>
        <v>147</v>
      </c>
      <c r="F166" s="154">
        <f t="shared" si="45"/>
        <v>17</v>
      </c>
      <c r="G166" s="155">
        <f t="shared" si="45"/>
        <v>13</v>
      </c>
      <c r="H166" s="156">
        <f t="shared" si="45"/>
        <v>30</v>
      </c>
      <c r="I166" s="450">
        <f>SUM(I162:I165)</f>
        <v>134</v>
      </c>
      <c r="J166" s="451">
        <f>SUM(J162:J165)</f>
        <v>43</v>
      </c>
      <c r="K166" s="156">
        <f t="shared" si="45"/>
        <v>177</v>
      </c>
      <c r="L166" s="44">
        <f t="shared" si="45"/>
        <v>177</v>
      </c>
    </row>
    <row r="167" spans="1:12" ht="12.75">
      <c r="A167" s="498" t="s">
        <v>64</v>
      </c>
      <c r="B167" s="69" t="s">
        <v>9</v>
      </c>
      <c r="C167" s="140">
        <v>26</v>
      </c>
      <c r="D167" s="141">
        <v>6</v>
      </c>
      <c r="E167" s="142">
        <f>SUM(C167:D167)</f>
        <v>32</v>
      </c>
      <c r="F167" s="140">
        <v>11</v>
      </c>
      <c r="G167" s="141">
        <v>7</v>
      </c>
      <c r="H167" s="142">
        <f>SUM(F167:G167)</f>
        <v>18</v>
      </c>
      <c r="I167" s="143">
        <f aca="true" t="shared" si="46" ref="I167:J170">SUM(C167,F167)</f>
        <v>37</v>
      </c>
      <c r="J167" s="141">
        <f t="shared" si="46"/>
        <v>13</v>
      </c>
      <c r="K167" s="142">
        <f>SUM(I167:J167)</f>
        <v>50</v>
      </c>
      <c r="L167" s="31">
        <f>K167</f>
        <v>50</v>
      </c>
    </row>
    <row r="168" spans="1:12" ht="12.75">
      <c r="A168" s="503"/>
      <c r="B168" s="69" t="s">
        <v>10</v>
      </c>
      <c r="C168" s="145">
        <v>29</v>
      </c>
      <c r="D168" s="146">
        <v>9</v>
      </c>
      <c r="E168" s="147">
        <f>SUM(C168:D168)</f>
        <v>38</v>
      </c>
      <c r="F168" s="145">
        <v>0</v>
      </c>
      <c r="G168" s="146">
        <v>0</v>
      </c>
      <c r="H168" s="147">
        <f>SUM(F168:G168)</f>
        <v>0</v>
      </c>
      <c r="I168" s="148">
        <f t="shared" si="46"/>
        <v>29</v>
      </c>
      <c r="J168" s="146">
        <f t="shared" si="46"/>
        <v>9</v>
      </c>
      <c r="K168" s="147">
        <f>SUM(I168:J168)</f>
        <v>38</v>
      </c>
      <c r="L168" s="31">
        <f>K168</f>
        <v>38</v>
      </c>
    </row>
    <row r="169" spans="1:12" ht="12.75">
      <c r="A169" s="503"/>
      <c r="B169" s="69" t="s">
        <v>11</v>
      </c>
      <c r="C169" s="145">
        <v>14</v>
      </c>
      <c r="D169" s="146">
        <v>2</v>
      </c>
      <c r="E169" s="147">
        <f>SUM(C169:D169)</f>
        <v>16</v>
      </c>
      <c r="F169" s="145">
        <v>0</v>
      </c>
      <c r="G169" s="146">
        <v>0</v>
      </c>
      <c r="H169" s="147">
        <f>SUM(F169:G169)</f>
        <v>0</v>
      </c>
      <c r="I169" s="148">
        <f t="shared" si="46"/>
        <v>14</v>
      </c>
      <c r="J169" s="146">
        <f t="shared" si="46"/>
        <v>2</v>
      </c>
      <c r="K169" s="147">
        <f>SUM(I169:J169)</f>
        <v>16</v>
      </c>
      <c r="L169" s="31">
        <f>K169</f>
        <v>16</v>
      </c>
    </row>
    <row r="170" spans="1:12" s="4" customFormat="1" ht="12.75">
      <c r="A170" s="546"/>
      <c r="B170" s="70" t="s">
        <v>12</v>
      </c>
      <c r="C170" s="150">
        <v>12</v>
      </c>
      <c r="D170" s="151">
        <v>3</v>
      </c>
      <c r="E170" s="152">
        <f>SUM(C170:D170)</f>
        <v>15</v>
      </c>
      <c r="F170" s="150">
        <v>0</v>
      </c>
      <c r="G170" s="151">
        <v>0</v>
      </c>
      <c r="H170" s="152">
        <f>SUM(F170:G170)</f>
        <v>0</v>
      </c>
      <c r="I170" s="148">
        <f t="shared" si="46"/>
        <v>12</v>
      </c>
      <c r="J170" s="151">
        <f t="shared" si="46"/>
        <v>3</v>
      </c>
      <c r="K170" s="152">
        <f>SUM(I170:J170)</f>
        <v>15</v>
      </c>
      <c r="L170" s="104">
        <f>K170</f>
        <v>15</v>
      </c>
    </row>
    <row r="171" spans="1:12" ht="13.5" thickBot="1">
      <c r="A171" s="37" t="s">
        <v>16</v>
      </c>
      <c r="B171" s="445"/>
      <c r="C171" s="154">
        <f>SUM(C167:C170)</f>
        <v>81</v>
      </c>
      <c r="D171" s="155">
        <f aca="true" t="shared" si="47" ref="D171:L171">SUM(D167:D170)</f>
        <v>20</v>
      </c>
      <c r="E171" s="156">
        <f t="shared" si="47"/>
        <v>101</v>
      </c>
      <c r="F171" s="154">
        <f t="shared" si="47"/>
        <v>11</v>
      </c>
      <c r="G171" s="155">
        <f t="shared" si="47"/>
        <v>7</v>
      </c>
      <c r="H171" s="156">
        <f t="shared" si="47"/>
        <v>18</v>
      </c>
      <c r="I171" s="157">
        <f t="shared" si="47"/>
        <v>92</v>
      </c>
      <c r="J171" s="155">
        <f t="shared" si="47"/>
        <v>27</v>
      </c>
      <c r="K171" s="156">
        <f t="shared" si="47"/>
        <v>119</v>
      </c>
      <c r="L171" s="44">
        <f t="shared" si="47"/>
        <v>119</v>
      </c>
    </row>
    <row r="172" spans="1:12" ht="12.75">
      <c r="A172" s="498" t="s">
        <v>65</v>
      </c>
      <c r="B172" s="69" t="s">
        <v>9</v>
      </c>
      <c r="C172" s="140">
        <v>26</v>
      </c>
      <c r="D172" s="141">
        <v>1</v>
      </c>
      <c r="E172" s="142">
        <f>SUM(C172:D172)</f>
        <v>27</v>
      </c>
      <c r="F172" s="140">
        <v>21</v>
      </c>
      <c r="G172" s="141">
        <v>2</v>
      </c>
      <c r="H172" s="142">
        <f>SUM(F172:G172)</f>
        <v>23</v>
      </c>
      <c r="I172" s="143">
        <f aca="true" t="shared" si="48" ref="I172:J175">SUM(C172,F172)</f>
        <v>47</v>
      </c>
      <c r="J172" s="141">
        <f t="shared" si="48"/>
        <v>3</v>
      </c>
      <c r="K172" s="142">
        <f>SUM(I172:J172)</f>
        <v>50</v>
      </c>
      <c r="L172" s="31">
        <f>K172</f>
        <v>50</v>
      </c>
    </row>
    <row r="173" spans="1:12" ht="12.75">
      <c r="A173" s="503"/>
      <c r="B173" s="69" t="s">
        <v>10</v>
      </c>
      <c r="C173" s="145">
        <v>45</v>
      </c>
      <c r="D173" s="146">
        <v>15</v>
      </c>
      <c r="E173" s="147">
        <f>SUM(C173:D173)</f>
        <v>60</v>
      </c>
      <c r="F173" s="145">
        <v>0</v>
      </c>
      <c r="G173" s="146">
        <v>0</v>
      </c>
      <c r="H173" s="147">
        <f>SUM(F173:G173)</f>
        <v>0</v>
      </c>
      <c r="I173" s="148">
        <f t="shared" si="48"/>
        <v>45</v>
      </c>
      <c r="J173" s="146">
        <f t="shared" si="48"/>
        <v>15</v>
      </c>
      <c r="K173" s="147">
        <f>SUM(I173:J173)</f>
        <v>60</v>
      </c>
      <c r="L173" s="31">
        <f>K173</f>
        <v>60</v>
      </c>
    </row>
    <row r="174" spans="1:12" ht="12.75">
      <c r="A174" s="503"/>
      <c r="B174" s="69" t="s">
        <v>11</v>
      </c>
      <c r="C174" s="145">
        <v>38</v>
      </c>
      <c r="D174" s="146">
        <v>1</v>
      </c>
      <c r="E174" s="147">
        <f>SUM(C174:D174)</f>
        <v>39</v>
      </c>
      <c r="F174" s="145">
        <v>0</v>
      </c>
      <c r="G174" s="146">
        <v>0</v>
      </c>
      <c r="H174" s="147">
        <f>SUM(F174:G174)</f>
        <v>0</v>
      </c>
      <c r="I174" s="148">
        <f t="shared" si="48"/>
        <v>38</v>
      </c>
      <c r="J174" s="146">
        <f t="shared" si="48"/>
        <v>1</v>
      </c>
      <c r="K174" s="147">
        <f>SUM(I174:J174)</f>
        <v>39</v>
      </c>
      <c r="L174" s="31">
        <f>K174</f>
        <v>39</v>
      </c>
    </row>
    <row r="175" spans="1:12" s="4" customFormat="1" ht="12.75">
      <c r="A175" s="546"/>
      <c r="B175" s="70" t="s">
        <v>12</v>
      </c>
      <c r="C175" s="150">
        <v>34</v>
      </c>
      <c r="D175" s="151">
        <v>2</v>
      </c>
      <c r="E175" s="152">
        <f>SUM(C175:D175)</f>
        <v>36</v>
      </c>
      <c r="F175" s="150">
        <v>0</v>
      </c>
      <c r="G175" s="151">
        <v>0</v>
      </c>
      <c r="H175" s="152">
        <f>SUM(F175:G175)</f>
        <v>0</v>
      </c>
      <c r="I175" s="148">
        <f t="shared" si="48"/>
        <v>34</v>
      </c>
      <c r="J175" s="151">
        <f t="shared" si="48"/>
        <v>2</v>
      </c>
      <c r="K175" s="152">
        <f>SUM(I175:J175)</f>
        <v>36</v>
      </c>
      <c r="L175" s="104">
        <f>K175</f>
        <v>36</v>
      </c>
    </row>
    <row r="176" spans="1:12" ht="13.5" thickBot="1">
      <c r="A176" s="37" t="s">
        <v>16</v>
      </c>
      <c r="B176" s="445"/>
      <c r="C176" s="154">
        <f>SUM(C172:C175)</f>
        <v>143</v>
      </c>
      <c r="D176" s="155">
        <f aca="true" t="shared" si="49" ref="D176:L176">SUM(D172:D175)</f>
        <v>19</v>
      </c>
      <c r="E176" s="156">
        <f t="shared" si="49"/>
        <v>162</v>
      </c>
      <c r="F176" s="154">
        <f t="shared" si="49"/>
        <v>21</v>
      </c>
      <c r="G176" s="155">
        <f t="shared" si="49"/>
        <v>2</v>
      </c>
      <c r="H176" s="156">
        <f t="shared" si="49"/>
        <v>23</v>
      </c>
      <c r="I176" s="157">
        <f t="shared" si="49"/>
        <v>164</v>
      </c>
      <c r="J176" s="155">
        <f t="shared" si="49"/>
        <v>21</v>
      </c>
      <c r="K176" s="156">
        <f t="shared" si="49"/>
        <v>185</v>
      </c>
      <c r="L176" s="44">
        <f t="shared" si="49"/>
        <v>185</v>
      </c>
    </row>
    <row r="177" spans="1:12" ht="12.75">
      <c r="A177" s="509" t="s">
        <v>46</v>
      </c>
      <c r="B177" s="69" t="s">
        <v>9</v>
      </c>
      <c r="C177" s="140">
        <v>27</v>
      </c>
      <c r="D177" s="141">
        <v>0</v>
      </c>
      <c r="E177" s="142">
        <f>SUM(C177:D177)</f>
        <v>27</v>
      </c>
      <c r="F177" s="140">
        <v>16</v>
      </c>
      <c r="G177" s="141">
        <v>5</v>
      </c>
      <c r="H177" s="142">
        <f>SUM(F177:G177)</f>
        <v>21</v>
      </c>
      <c r="I177" s="143">
        <f aca="true" t="shared" si="50" ref="I177:J180">SUM(C177,F177)</f>
        <v>43</v>
      </c>
      <c r="J177" s="141">
        <f t="shared" si="50"/>
        <v>5</v>
      </c>
      <c r="K177" s="142">
        <f>SUM(I177:J177)</f>
        <v>48</v>
      </c>
      <c r="L177" s="31">
        <f>K177</f>
        <v>48</v>
      </c>
    </row>
    <row r="178" spans="1:12" ht="12.75">
      <c r="A178" s="507"/>
      <c r="B178" s="69" t="s">
        <v>10</v>
      </c>
      <c r="C178" s="145">
        <v>31</v>
      </c>
      <c r="D178" s="146">
        <v>3</v>
      </c>
      <c r="E178" s="147">
        <f>SUM(C178:D178)</f>
        <v>34</v>
      </c>
      <c r="F178" s="145">
        <v>0</v>
      </c>
      <c r="G178" s="146">
        <v>0</v>
      </c>
      <c r="H178" s="147">
        <f>SUM(F178:G178)</f>
        <v>0</v>
      </c>
      <c r="I178" s="148">
        <f t="shared" si="50"/>
        <v>31</v>
      </c>
      <c r="J178" s="146">
        <f t="shared" si="50"/>
        <v>3</v>
      </c>
      <c r="K178" s="147">
        <f>SUM(I178:J178)</f>
        <v>34</v>
      </c>
      <c r="L178" s="31">
        <f>K178</f>
        <v>34</v>
      </c>
    </row>
    <row r="179" spans="1:12" ht="12.75">
      <c r="A179" s="507"/>
      <c r="B179" s="69" t="s">
        <v>11</v>
      </c>
      <c r="C179" s="145">
        <v>27</v>
      </c>
      <c r="D179" s="146">
        <v>6</v>
      </c>
      <c r="E179" s="147">
        <f>SUM(C179:D179)</f>
        <v>33</v>
      </c>
      <c r="F179" s="145">
        <v>0</v>
      </c>
      <c r="G179" s="146">
        <v>0</v>
      </c>
      <c r="H179" s="147">
        <f>SUM(F179:G179)</f>
        <v>0</v>
      </c>
      <c r="I179" s="148">
        <f t="shared" si="50"/>
        <v>27</v>
      </c>
      <c r="J179" s="146">
        <f t="shared" si="50"/>
        <v>6</v>
      </c>
      <c r="K179" s="147">
        <f>SUM(I179:J179)</f>
        <v>33</v>
      </c>
      <c r="L179" s="31">
        <f>K179</f>
        <v>33</v>
      </c>
    </row>
    <row r="180" spans="1:12" s="4" customFormat="1" ht="12.75">
      <c r="A180" s="508"/>
      <c r="B180" s="70" t="s">
        <v>12</v>
      </c>
      <c r="C180" s="150">
        <v>28</v>
      </c>
      <c r="D180" s="151">
        <v>0</v>
      </c>
      <c r="E180" s="152">
        <f>SUM(C180:D180)</f>
        <v>28</v>
      </c>
      <c r="F180" s="150">
        <v>0</v>
      </c>
      <c r="G180" s="151">
        <v>0</v>
      </c>
      <c r="H180" s="152">
        <f>SUM(F180:G180)</f>
        <v>0</v>
      </c>
      <c r="I180" s="148">
        <f t="shared" si="50"/>
        <v>28</v>
      </c>
      <c r="J180" s="151">
        <f t="shared" si="50"/>
        <v>0</v>
      </c>
      <c r="K180" s="152">
        <f>SUM(I180:J180)</f>
        <v>28</v>
      </c>
      <c r="L180" s="104">
        <f>K180</f>
        <v>28</v>
      </c>
    </row>
    <row r="181" spans="1:12" ht="13.5" thickBot="1">
      <c r="A181" s="37" t="s">
        <v>16</v>
      </c>
      <c r="B181" s="445"/>
      <c r="C181" s="154">
        <f>SUM(C177:C180)</f>
        <v>113</v>
      </c>
      <c r="D181" s="155">
        <f aca="true" t="shared" si="51" ref="D181:L181">SUM(D177:D180)</f>
        <v>9</v>
      </c>
      <c r="E181" s="156">
        <f t="shared" si="51"/>
        <v>122</v>
      </c>
      <c r="F181" s="154">
        <f t="shared" si="51"/>
        <v>16</v>
      </c>
      <c r="G181" s="155">
        <f t="shared" si="51"/>
        <v>5</v>
      </c>
      <c r="H181" s="156">
        <f t="shared" si="51"/>
        <v>21</v>
      </c>
      <c r="I181" s="157">
        <f t="shared" si="51"/>
        <v>129</v>
      </c>
      <c r="J181" s="155">
        <f t="shared" si="51"/>
        <v>14</v>
      </c>
      <c r="K181" s="156">
        <f t="shared" si="51"/>
        <v>143</v>
      </c>
      <c r="L181" s="44">
        <f t="shared" si="51"/>
        <v>143</v>
      </c>
    </row>
    <row r="182" spans="1:12" ht="12.75">
      <c r="A182" s="498" t="s">
        <v>48</v>
      </c>
      <c r="B182" s="69" t="s">
        <v>9</v>
      </c>
      <c r="C182" s="140">
        <v>29</v>
      </c>
      <c r="D182" s="141">
        <v>1</v>
      </c>
      <c r="E182" s="142">
        <f>SUM(C182:D182)</f>
        <v>30</v>
      </c>
      <c r="F182" s="140">
        <v>14</v>
      </c>
      <c r="G182" s="141">
        <v>1</v>
      </c>
      <c r="H182" s="142">
        <f>SUM(F182:G182)</f>
        <v>15</v>
      </c>
      <c r="I182" s="143">
        <f aca="true" t="shared" si="52" ref="I182:J184">SUM(C182,F182)</f>
        <v>43</v>
      </c>
      <c r="J182" s="141">
        <f t="shared" si="52"/>
        <v>2</v>
      </c>
      <c r="K182" s="142">
        <f>SUM(I182:J182)</f>
        <v>45</v>
      </c>
      <c r="L182" s="31">
        <f>K182</f>
        <v>45</v>
      </c>
    </row>
    <row r="183" spans="1:12" ht="12.75">
      <c r="A183" s="503"/>
      <c r="B183" s="69" t="s">
        <v>10</v>
      </c>
      <c r="C183" s="145">
        <v>0</v>
      </c>
      <c r="D183" s="146">
        <v>7</v>
      </c>
      <c r="E183" s="147">
        <f>SUM(C183:D183)</f>
        <v>7</v>
      </c>
      <c r="F183" s="145">
        <v>0</v>
      </c>
      <c r="G183" s="146">
        <v>0</v>
      </c>
      <c r="H183" s="147">
        <f>SUM(F183:G183)</f>
        <v>0</v>
      </c>
      <c r="I183" s="148">
        <f t="shared" si="52"/>
        <v>0</v>
      </c>
      <c r="J183" s="146">
        <f t="shared" si="52"/>
        <v>7</v>
      </c>
      <c r="K183" s="147">
        <f>SUM(I183:J183)</f>
        <v>7</v>
      </c>
      <c r="L183" s="31">
        <f>K183</f>
        <v>7</v>
      </c>
    </row>
    <row r="184" spans="1:12" ht="12.75">
      <c r="A184" s="503"/>
      <c r="B184" s="69" t="s">
        <v>11</v>
      </c>
      <c r="C184" s="145">
        <v>26</v>
      </c>
      <c r="D184" s="146">
        <v>0</v>
      </c>
      <c r="E184" s="147">
        <f>SUM(C184:D184)</f>
        <v>26</v>
      </c>
      <c r="F184" s="145">
        <v>0</v>
      </c>
      <c r="G184" s="146">
        <v>0</v>
      </c>
      <c r="H184" s="147">
        <f>SUM(F184:G184)</f>
        <v>0</v>
      </c>
      <c r="I184" s="148">
        <f t="shared" si="52"/>
        <v>26</v>
      </c>
      <c r="J184" s="146">
        <f t="shared" si="52"/>
        <v>0</v>
      </c>
      <c r="K184" s="147">
        <f>SUM(I184:J184)</f>
        <v>26</v>
      </c>
      <c r="L184" s="31">
        <f>K184</f>
        <v>26</v>
      </c>
    </row>
    <row r="185" spans="1:12" ht="13.5" thickBot="1">
      <c r="A185" s="37" t="s">
        <v>16</v>
      </c>
      <c r="B185" s="445"/>
      <c r="C185" s="154">
        <f>SUM(C182:C184)</f>
        <v>55</v>
      </c>
      <c r="D185" s="155">
        <f aca="true" t="shared" si="53" ref="D185:L185">SUM(D182:D184)</f>
        <v>8</v>
      </c>
      <c r="E185" s="156">
        <f t="shared" si="53"/>
        <v>63</v>
      </c>
      <c r="F185" s="154">
        <f t="shared" si="53"/>
        <v>14</v>
      </c>
      <c r="G185" s="155">
        <f t="shared" si="53"/>
        <v>1</v>
      </c>
      <c r="H185" s="156">
        <f t="shared" si="53"/>
        <v>15</v>
      </c>
      <c r="I185" s="157">
        <f t="shared" si="53"/>
        <v>69</v>
      </c>
      <c r="J185" s="155">
        <f t="shared" si="53"/>
        <v>9</v>
      </c>
      <c r="K185" s="156">
        <f t="shared" si="53"/>
        <v>78</v>
      </c>
      <c r="L185" s="44">
        <f t="shared" si="53"/>
        <v>78</v>
      </c>
    </row>
    <row r="186" spans="1:12" ht="12.75">
      <c r="A186" s="498" t="s">
        <v>47</v>
      </c>
      <c r="B186" s="69" t="s">
        <v>9</v>
      </c>
      <c r="C186" s="140">
        <v>26</v>
      </c>
      <c r="D186" s="141">
        <v>10</v>
      </c>
      <c r="E186" s="142">
        <f>SUM(C186:D186)</f>
        <v>36</v>
      </c>
      <c r="F186" s="140">
        <v>9</v>
      </c>
      <c r="G186" s="141">
        <v>9</v>
      </c>
      <c r="H186" s="142">
        <f>SUM(F186:G186)</f>
        <v>18</v>
      </c>
      <c r="I186" s="143">
        <f aca="true" t="shared" si="54" ref="I186:J188">SUM(C186,F186)</f>
        <v>35</v>
      </c>
      <c r="J186" s="141">
        <f t="shared" si="54"/>
        <v>19</v>
      </c>
      <c r="K186" s="142">
        <f>SUM(I186:J186)</f>
        <v>54</v>
      </c>
      <c r="L186" s="31">
        <f>K186</f>
        <v>54</v>
      </c>
    </row>
    <row r="187" spans="1:12" ht="12.75">
      <c r="A187" s="503"/>
      <c r="B187" s="69" t="s">
        <v>10</v>
      </c>
      <c r="C187" s="145">
        <v>17</v>
      </c>
      <c r="D187" s="146">
        <v>7</v>
      </c>
      <c r="E187" s="147">
        <f>SUM(C187:D187)</f>
        <v>24</v>
      </c>
      <c r="F187" s="145">
        <v>0</v>
      </c>
      <c r="G187" s="146">
        <v>0</v>
      </c>
      <c r="H187" s="147">
        <f>SUM(F187:G187)</f>
        <v>0</v>
      </c>
      <c r="I187" s="148">
        <f t="shared" si="54"/>
        <v>17</v>
      </c>
      <c r="J187" s="146">
        <f t="shared" si="54"/>
        <v>7</v>
      </c>
      <c r="K187" s="147">
        <f>SUM(I187:J187)</f>
        <v>24</v>
      </c>
      <c r="L187" s="31">
        <f>K187</f>
        <v>24</v>
      </c>
    </row>
    <row r="188" spans="1:12" ht="12.75">
      <c r="A188" s="503"/>
      <c r="B188" s="69" t="s">
        <v>11</v>
      </c>
      <c r="C188" s="145">
        <v>22</v>
      </c>
      <c r="D188" s="146">
        <v>0</v>
      </c>
      <c r="E188" s="147">
        <f>SUM(C188:D188)</f>
        <v>22</v>
      </c>
      <c r="F188" s="145">
        <v>0</v>
      </c>
      <c r="G188" s="146">
        <v>0</v>
      </c>
      <c r="H188" s="147">
        <f>SUM(F188:G188)</f>
        <v>0</v>
      </c>
      <c r="I188" s="148">
        <f t="shared" si="54"/>
        <v>22</v>
      </c>
      <c r="J188" s="146">
        <f t="shared" si="54"/>
        <v>0</v>
      </c>
      <c r="K188" s="147">
        <f>SUM(I188:J188)</f>
        <v>22</v>
      </c>
      <c r="L188" s="31">
        <f>K188</f>
        <v>22</v>
      </c>
    </row>
    <row r="189" spans="1:12" ht="13.5" thickBot="1">
      <c r="A189" s="37" t="s">
        <v>16</v>
      </c>
      <c r="B189" s="445"/>
      <c r="C189" s="154">
        <f>SUM(C186:C188)</f>
        <v>65</v>
      </c>
      <c r="D189" s="155">
        <f aca="true" t="shared" si="55" ref="D189:L189">SUM(D186:D188)</f>
        <v>17</v>
      </c>
      <c r="E189" s="156">
        <f t="shared" si="55"/>
        <v>82</v>
      </c>
      <c r="F189" s="154">
        <f t="shared" si="55"/>
        <v>9</v>
      </c>
      <c r="G189" s="155">
        <f t="shared" si="55"/>
        <v>9</v>
      </c>
      <c r="H189" s="156">
        <f t="shared" si="55"/>
        <v>18</v>
      </c>
      <c r="I189" s="157">
        <f t="shared" si="55"/>
        <v>74</v>
      </c>
      <c r="J189" s="155">
        <f t="shared" si="55"/>
        <v>26</v>
      </c>
      <c r="K189" s="156">
        <f t="shared" si="55"/>
        <v>100</v>
      </c>
      <c r="L189" s="44">
        <f t="shared" si="55"/>
        <v>100</v>
      </c>
    </row>
    <row r="190" spans="1:12" ht="12.75">
      <c r="A190" s="498" t="s">
        <v>45</v>
      </c>
      <c r="B190" s="69" t="s">
        <v>9</v>
      </c>
      <c r="C190" s="140">
        <v>20</v>
      </c>
      <c r="D190" s="141">
        <v>5</v>
      </c>
      <c r="E190" s="142">
        <f>SUM(C190:D190)</f>
        <v>25</v>
      </c>
      <c r="F190" s="140">
        <v>14</v>
      </c>
      <c r="G190" s="141">
        <v>6</v>
      </c>
      <c r="H190" s="142">
        <f>SUM(F190:G190)</f>
        <v>20</v>
      </c>
      <c r="I190" s="143">
        <f aca="true" t="shared" si="56" ref="I190:J193">SUM(C190,F190)</f>
        <v>34</v>
      </c>
      <c r="J190" s="141">
        <f t="shared" si="56"/>
        <v>11</v>
      </c>
      <c r="K190" s="142">
        <f>SUM(I190:J190)</f>
        <v>45</v>
      </c>
      <c r="L190" s="31">
        <f>K190</f>
        <v>45</v>
      </c>
    </row>
    <row r="191" spans="1:12" ht="12.75">
      <c r="A191" s="503"/>
      <c r="B191" s="69" t="s">
        <v>10</v>
      </c>
      <c r="C191" s="145">
        <v>29</v>
      </c>
      <c r="D191" s="146">
        <v>11</v>
      </c>
      <c r="E191" s="147">
        <f>SUM(C191:D191)</f>
        <v>40</v>
      </c>
      <c r="F191" s="145">
        <v>0</v>
      </c>
      <c r="G191" s="146">
        <v>0</v>
      </c>
      <c r="H191" s="147">
        <f>SUM(F191:G191)</f>
        <v>0</v>
      </c>
      <c r="I191" s="148">
        <f t="shared" si="56"/>
        <v>29</v>
      </c>
      <c r="J191" s="146">
        <f t="shared" si="56"/>
        <v>11</v>
      </c>
      <c r="K191" s="147">
        <f>SUM(I191:J191)</f>
        <v>40</v>
      </c>
      <c r="L191" s="31">
        <f>K191</f>
        <v>40</v>
      </c>
    </row>
    <row r="192" spans="1:12" ht="12.75">
      <c r="A192" s="503"/>
      <c r="B192" s="69" t="s">
        <v>11</v>
      </c>
      <c r="C192" s="145">
        <v>22</v>
      </c>
      <c r="D192" s="146">
        <v>19</v>
      </c>
      <c r="E192" s="147">
        <f>SUM(C192:D192)</f>
        <v>41</v>
      </c>
      <c r="F192" s="145">
        <v>0</v>
      </c>
      <c r="G192" s="146">
        <v>0</v>
      </c>
      <c r="H192" s="147">
        <f>SUM(F192:G192)</f>
        <v>0</v>
      </c>
      <c r="I192" s="148">
        <f t="shared" si="56"/>
        <v>22</v>
      </c>
      <c r="J192" s="146">
        <f t="shared" si="56"/>
        <v>19</v>
      </c>
      <c r="K192" s="147">
        <f>SUM(I192:J192)</f>
        <v>41</v>
      </c>
      <c r="L192" s="31">
        <f>K192</f>
        <v>41</v>
      </c>
    </row>
    <row r="193" spans="1:12" s="4" customFormat="1" ht="12.75">
      <c r="A193" s="546"/>
      <c r="B193" s="70" t="s">
        <v>12</v>
      </c>
      <c r="C193" s="150">
        <v>18</v>
      </c>
      <c r="D193" s="151">
        <v>0</v>
      </c>
      <c r="E193" s="152">
        <f>SUM(C193:D193)</f>
        <v>18</v>
      </c>
      <c r="F193" s="150">
        <v>0</v>
      </c>
      <c r="G193" s="151">
        <v>0</v>
      </c>
      <c r="H193" s="152">
        <f>SUM(F193:G193)</f>
        <v>0</v>
      </c>
      <c r="I193" s="148">
        <f t="shared" si="56"/>
        <v>18</v>
      </c>
      <c r="J193" s="151">
        <f t="shared" si="56"/>
        <v>0</v>
      </c>
      <c r="K193" s="152">
        <f>SUM(I193:J193)</f>
        <v>18</v>
      </c>
      <c r="L193" s="104">
        <f>K193</f>
        <v>18</v>
      </c>
    </row>
    <row r="194" spans="1:12" ht="13.5" thickBot="1">
      <c r="A194" s="37" t="s">
        <v>16</v>
      </c>
      <c r="B194" s="445"/>
      <c r="C194" s="154">
        <f>SUM(C190:C193)</f>
        <v>89</v>
      </c>
      <c r="D194" s="155">
        <f aca="true" t="shared" si="57" ref="D194:L194">SUM(D190:D193)</f>
        <v>35</v>
      </c>
      <c r="E194" s="156">
        <f t="shared" si="57"/>
        <v>124</v>
      </c>
      <c r="F194" s="154">
        <f t="shared" si="57"/>
        <v>14</v>
      </c>
      <c r="G194" s="155">
        <f t="shared" si="57"/>
        <v>6</v>
      </c>
      <c r="H194" s="156">
        <f t="shared" si="57"/>
        <v>20</v>
      </c>
      <c r="I194" s="157">
        <f t="shared" si="57"/>
        <v>103</v>
      </c>
      <c r="J194" s="155">
        <f t="shared" si="57"/>
        <v>41</v>
      </c>
      <c r="K194" s="156">
        <f t="shared" si="57"/>
        <v>144</v>
      </c>
      <c r="L194" s="44">
        <f t="shared" si="57"/>
        <v>144</v>
      </c>
    </row>
    <row r="195" spans="1:12" ht="12.75">
      <c r="A195" s="498" t="s">
        <v>49</v>
      </c>
      <c r="B195" s="69" t="s">
        <v>9</v>
      </c>
      <c r="C195" s="140">
        <v>23</v>
      </c>
      <c r="D195" s="141">
        <v>5</v>
      </c>
      <c r="E195" s="142">
        <f>SUM(C195:D195)</f>
        <v>28</v>
      </c>
      <c r="F195" s="140">
        <v>13</v>
      </c>
      <c r="G195" s="141">
        <v>3</v>
      </c>
      <c r="H195" s="142">
        <f>SUM(F195:G195)</f>
        <v>16</v>
      </c>
      <c r="I195" s="143">
        <f aca="true" t="shared" si="58" ref="I195:J198">SUM(C195,F195)</f>
        <v>36</v>
      </c>
      <c r="J195" s="141">
        <f t="shared" si="58"/>
        <v>8</v>
      </c>
      <c r="K195" s="142">
        <f>SUM(I195:J195)</f>
        <v>44</v>
      </c>
      <c r="L195" s="31">
        <f>K195</f>
        <v>44</v>
      </c>
    </row>
    <row r="196" spans="1:12" ht="12.75">
      <c r="A196" s="503"/>
      <c r="B196" s="69" t="s">
        <v>10</v>
      </c>
      <c r="C196" s="145">
        <v>24</v>
      </c>
      <c r="D196" s="146">
        <v>3</v>
      </c>
      <c r="E196" s="147">
        <f>SUM(C196:D196)</f>
        <v>27</v>
      </c>
      <c r="F196" s="145">
        <v>0</v>
      </c>
      <c r="G196" s="146">
        <v>0</v>
      </c>
      <c r="H196" s="147">
        <f>SUM(F196:G196)</f>
        <v>0</v>
      </c>
      <c r="I196" s="148">
        <f t="shared" si="58"/>
        <v>24</v>
      </c>
      <c r="J196" s="146">
        <f t="shared" si="58"/>
        <v>3</v>
      </c>
      <c r="K196" s="147">
        <f>SUM(I196:J196)</f>
        <v>27</v>
      </c>
      <c r="L196" s="31">
        <f>K196</f>
        <v>27</v>
      </c>
    </row>
    <row r="197" spans="1:12" ht="12.75">
      <c r="A197" s="503"/>
      <c r="B197" s="69" t="s">
        <v>11</v>
      </c>
      <c r="C197" s="145">
        <v>19</v>
      </c>
      <c r="D197" s="146">
        <v>3</v>
      </c>
      <c r="E197" s="147">
        <f>SUM(C197:D197)</f>
        <v>22</v>
      </c>
      <c r="F197" s="145">
        <v>0</v>
      </c>
      <c r="G197" s="146">
        <v>0</v>
      </c>
      <c r="H197" s="147">
        <f>SUM(F197:G197)</f>
        <v>0</v>
      </c>
      <c r="I197" s="148">
        <f t="shared" si="58"/>
        <v>19</v>
      </c>
      <c r="J197" s="146">
        <f t="shared" si="58"/>
        <v>3</v>
      </c>
      <c r="K197" s="147">
        <f>SUM(I197:J197)</f>
        <v>22</v>
      </c>
      <c r="L197" s="31">
        <f>K197</f>
        <v>22</v>
      </c>
    </row>
    <row r="198" spans="1:12" s="4" customFormat="1" ht="12.75">
      <c r="A198" s="546"/>
      <c r="B198" s="70" t="s">
        <v>12</v>
      </c>
      <c r="C198" s="150">
        <v>24</v>
      </c>
      <c r="D198" s="151">
        <v>0</v>
      </c>
      <c r="E198" s="152">
        <f>SUM(C198:D198)</f>
        <v>24</v>
      </c>
      <c r="F198" s="150">
        <v>0</v>
      </c>
      <c r="G198" s="151">
        <v>0</v>
      </c>
      <c r="H198" s="152">
        <f>SUM(F198:G198)</f>
        <v>0</v>
      </c>
      <c r="I198" s="148">
        <f t="shared" si="58"/>
        <v>24</v>
      </c>
      <c r="J198" s="151">
        <f t="shared" si="58"/>
        <v>0</v>
      </c>
      <c r="K198" s="152">
        <f>SUM(I198:J198)</f>
        <v>24</v>
      </c>
      <c r="L198" s="104">
        <f>K198</f>
        <v>24</v>
      </c>
    </row>
    <row r="199" spans="1:12" ht="13.5" thickBot="1">
      <c r="A199" s="37" t="s">
        <v>16</v>
      </c>
      <c r="B199" s="445"/>
      <c r="C199" s="154">
        <f>SUM(C195:C198)</f>
        <v>90</v>
      </c>
      <c r="D199" s="155">
        <f aca="true" t="shared" si="59" ref="D199:L199">SUM(D195:D198)</f>
        <v>11</v>
      </c>
      <c r="E199" s="156">
        <f t="shared" si="59"/>
        <v>101</v>
      </c>
      <c r="F199" s="154">
        <f t="shared" si="59"/>
        <v>13</v>
      </c>
      <c r="G199" s="155">
        <f t="shared" si="59"/>
        <v>3</v>
      </c>
      <c r="H199" s="156">
        <f t="shared" si="59"/>
        <v>16</v>
      </c>
      <c r="I199" s="157">
        <f t="shared" si="59"/>
        <v>103</v>
      </c>
      <c r="J199" s="155">
        <f t="shared" si="59"/>
        <v>14</v>
      </c>
      <c r="K199" s="156">
        <f t="shared" si="59"/>
        <v>117</v>
      </c>
      <c r="L199" s="44">
        <f t="shared" si="59"/>
        <v>117</v>
      </c>
    </row>
    <row r="200" spans="1:12" ht="12.75">
      <c r="A200" s="498" t="s">
        <v>78</v>
      </c>
      <c r="B200" s="69" t="s">
        <v>9</v>
      </c>
      <c r="C200" s="140">
        <v>0</v>
      </c>
      <c r="D200" s="141">
        <v>2</v>
      </c>
      <c r="E200" s="142">
        <f>SUM(C200:D200)</f>
        <v>2</v>
      </c>
      <c r="F200" s="140">
        <v>0</v>
      </c>
      <c r="G200" s="141">
        <v>0</v>
      </c>
      <c r="H200" s="142">
        <f>SUM(F200:G200)</f>
        <v>0</v>
      </c>
      <c r="I200" s="143">
        <f aca="true" t="shared" si="60" ref="I200:J203">SUM(C200,F200)</f>
        <v>0</v>
      </c>
      <c r="J200" s="141">
        <f t="shared" si="60"/>
        <v>2</v>
      </c>
      <c r="K200" s="142">
        <f>SUM(I200:J200)</f>
        <v>2</v>
      </c>
      <c r="L200" s="31">
        <f>K200</f>
        <v>2</v>
      </c>
    </row>
    <row r="201" spans="1:12" ht="12.75">
      <c r="A201" s="503"/>
      <c r="B201" s="69" t="s">
        <v>10</v>
      </c>
      <c r="C201" s="145">
        <v>29</v>
      </c>
      <c r="D201" s="146">
        <v>6</v>
      </c>
      <c r="E201" s="147">
        <f>SUM(C201:D201)</f>
        <v>35</v>
      </c>
      <c r="F201" s="145">
        <v>0</v>
      </c>
      <c r="G201" s="146">
        <v>0</v>
      </c>
      <c r="H201" s="147">
        <f>SUM(F201:G201)</f>
        <v>0</v>
      </c>
      <c r="I201" s="148">
        <f t="shared" si="60"/>
        <v>29</v>
      </c>
      <c r="J201" s="146">
        <f t="shared" si="60"/>
        <v>6</v>
      </c>
      <c r="K201" s="147">
        <f>SUM(I201:J201)</f>
        <v>35</v>
      </c>
      <c r="L201" s="31">
        <f>K201</f>
        <v>35</v>
      </c>
    </row>
    <row r="202" spans="1:12" ht="12.75">
      <c r="A202" s="503"/>
      <c r="B202" s="69" t="s">
        <v>11</v>
      </c>
      <c r="C202" s="145">
        <v>31</v>
      </c>
      <c r="D202" s="146">
        <v>0</v>
      </c>
      <c r="E202" s="147">
        <f>SUM(C202:D202)</f>
        <v>31</v>
      </c>
      <c r="F202" s="145">
        <v>0</v>
      </c>
      <c r="G202" s="146">
        <v>0</v>
      </c>
      <c r="H202" s="147">
        <f>SUM(F202:G202)</f>
        <v>0</v>
      </c>
      <c r="I202" s="148">
        <f t="shared" si="60"/>
        <v>31</v>
      </c>
      <c r="J202" s="146">
        <f t="shared" si="60"/>
        <v>0</v>
      </c>
      <c r="K202" s="147">
        <f>SUM(I202:J202)</f>
        <v>31</v>
      </c>
      <c r="L202" s="31">
        <f>K202</f>
        <v>31</v>
      </c>
    </row>
    <row r="203" spans="1:12" s="4" customFormat="1" ht="12.75">
      <c r="A203" s="546"/>
      <c r="B203" s="70" t="s">
        <v>12</v>
      </c>
      <c r="C203" s="150">
        <v>0</v>
      </c>
      <c r="D203" s="151">
        <v>0</v>
      </c>
      <c r="E203" s="152">
        <f>SUM(C203:D203)</f>
        <v>0</v>
      </c>
      <c r="F203" s="150">
        <v>0</v>
      </c>
      <c r="G203" s="151">
        <v>0</v>
      </c>
      <c r="H203" s="152">
        <f>SUM(F203:G203)</f>
        <v>0</v>
      </c>
      <c r="I203" s="148">
        <f t="shared" si="60"/>
        <v>0</v>
      </c>
      <c r="J203" s="151">
        <f t="shared" si="60"/>
        <v>0</v>
      </c>
      <c r="K203" s="152">
        <f>SUM(I203:J203)</f>
        <v>0</v>
      </c>
      <c r="L203" s="104">
        <f>K203</f>
        <v>0</v>
      </c>
    </row>
    <row r="204" spans="1:12" ht="13.5" thickBot="1">
      <c r="A204" s="37" t="s">
        <v>16</v>
      </c>
      <c r="B204" s="445"/>
      <c r="C204" s="154">
        <f>SUM(C200:C203)</f>
        <v>60</v>
      </c>
      <c r="D204" s="155">
        <f aca="true" t="shared" si="61" ref="D204:L204">SUM(D200:D203)</f>
        <v>8</v>
      </c>
      <c r="E204" s="156">
        <f t="shared" si="61"/>
        <v>68</v>
      </c>
      <c r="F204" s="154">
        <f t="shared" si="61"/>
        <v>0</v>
      </c>
      <c r="G204" s="155">
        <f t="shared" si="61"/>
        <v>0</v>
      </c>
      <c r="H204" s="156">
        <f t="shared" si="61"/>
        <v>0</v>
      </c>
      <c r="I204" s="157">
        <f>SUM(C204,F204)</f>
        <v>60</v>
      </c>
      <c r="J204" s="155">
        <f t="shared" si="61"/>
        <v>8</v>
      </c>
      <c r="K204" s="156">
        <f t="shared" si="61"/>
        <v>68</v>
      </c>
      <c r="L204" s="44">
        <f t="shared" si="61"/>
        <v>68</v>
      </c>
    </row>
    <row r="205" spans="1:12" ht="13.5" thickBot="1">
      <c r="A205" s="466" t="s">
        <v>17</v>
      </c>
      <c r="B205" s="461"/>
      <c r="C205" s="109">
        <f aca="true" t="shared" si="62" ref="C205:L205">SUM(C151,C156,C161,C166,C171,C176,C181,C185,C189,C194,C199,C204)</f>
        <v>1020</v>
      </c>
      <c r="D205" s="109">
        <f t="shared" si="62"/>
        <v>239</v>
      </c>
      <c r="E205" s="109">
        <f t="shared" si="62"/>
        <v>1259</v>
      </c>
      <c r="F205" s="109">
        <f t="shared" si="62"/>
        <v>146</v>
      </c>
      <c r="G205" s="109">
        <f t="shared" si="62"/>
        <v>59</v>
      </c>
      <c r="H205" s="109">
        <f t="shared" si="62"/>
        <v>205</v>
      </c>
      <c r="I205" s="123">
        <f t="shared" si="62"/>
        <v>1166</v>
      </c>
      <c r="J205" s="109">
        <f t="shared" si="62"/>
        <v>298</v>
      </c>
      <c r="K205" s="109">
        <f t="shared" si="62"/>
        <v>1464</v>
      </c>
      <c r="L205" s="109">
        <f t="shared" si="62"/>
        <v>1464</v>
      </c>
    </row>
    <row r="206" spans="1:16" ht="12.75">
      <c r="A206" s="446"/>
      <c r="B206" s="231"/>
      <c r="C206" s="231"/>
      <c r="D206" s="231"/>
      <c r="E206" s="231"/>
      <c r="F206" s="231"/>
      <c r="G206" s="231"/>
      <c r="H206" s="231"/>
      <c r="I206" s="467" t="s">
        <v>18</v>
      </c>
      <c r="J206" s="468"/>
      <c r="K206" s="468"/>
      <c r="L206" s="20">
        <v>0</v>
      </c>
      <c r="N206" s="124"/>
      <c r="O206" s="124"/>
      <c r="P206" s="124"/>
    </row>
    <row r="207" spans="1:16" ht="13.5" thickBot="1">
      <c r="A207" s="446"/>
      <c r="B207" s="231"/>
      <c r="C207" s="231"/>
      <c r="D207" s="231"/>
      <c r="E207" s="231"/>
      <c r="F207" s="231"/>
      <c r="G207" s="231"/>
      <c r="H207" s="231"/>
      <c r="I207" s="469" t="s">
        <v>19</v>
      </c>
      <c r="J207" s="470"/>
      <c r="K207" s="470"/>
      <c r="L207" s="66">
        <v>1286</v>
      </c>
      <c r="N207" s="124"/>
      <c r="O207" s="124"/>
      <c r="P207" s="124"/>
    </row>
    <row r="208" spans="1:14" ht="15.75" thickBot="1">
      <c r="A208" s="446"/>
      <c r="B208" s="231"/>
      <c r="C208" s="231"/>
      <c r="D208" s="231"/>
      <c r="E208" s="231"/>
      <c r="F208" s="231"/>
      <c r="G208" s="231"/>
      <c r="H208" s="231"/>
      <c r="I208" s="471" t="s">
        <v>16</v>
      </c>
      <c r="J208" s="472"/>
      <c r="K208" s="472"/>
      <c r="L208" s="76">
        <f>SUM(L205:L207)</f>
        <v>2750</v>
      </c>
      <c r="N208" s="4"/>
    </row>
    <row r="209" ht="13.5" thickBot="1">
      <c r="I209" s="67"/>
    </row>
    <row r="210" spans="1:13" ht="15.75" thickBot="1">
      <c r="A210" s="493" t="s">
        <v>25</v>
      </c>
      <c r="B210" s="493"/>
      <c r="C210" s="493"/>
      <c r="D210" s="493"/>
      <c r="E210" s="493"/>
      <c r="F210" s="493"/>
      <c r="G210" s="493"/>
      <c r="H210" s="493"/>
      <c r="I210" s="493"/>
      <c r="J210" s="493"/>
      <c r="K210" s="493"/>
      <c r="L210" s="493"/>
      <c r="M210" s="7"/>
    </row>
    <row r="211" spans="1:12" ht="13.5" thickBot="1">
      <c r="A211" s="459" t="s">
        <v>3</v>
      </c>
      <c r="B211" s="459" t="s">
        <v>4</v>
      </c>
      <c r="C211" s="462" t="s">
        <v>5</v>
      </c>
      <c r="D211" s="462"/>
      <c r="E211" s="462"/>
      <c r="F211" s="462" t="s">
        <v>6</v>
      </c>
      <c r="G211" s="462"/>
      <c r="H211" s="462"/>
      <c r="I211" s="462" t="s">
        <v>7</v>
      </c>
      <c r="J211" s="462"/>
      <c r="K211" s="462"/>
      <c r="L211" s="459" t="s">
        <v>8</v>
      </c>
    </row>
    <row r="212" spans="1:12" ht="13.5" thickBot="1">
      <c r="A212" s="460"/>
      <c r="B212" s="459"/>
      <c r="C212" s="17" t="s">
        <v>13</v>
      </c>
      <c r="D212" s="17" t="s">
        <v>15</v>
      </c>
      <c r="E212" s="18" t="s">
        <v>14</v>
      </c>
      <c r="F212" s="17" t="s">
        <v>13</v>
      </c>
      <c r="G212" s="17" t="s">
        <v>15</v>
      </c>
      <c r="H212" s="18" t="s">
        <v>14</v>
      </c>
      <c r="I212" s="19" t="s">
        <v>13</v>
      </c>
      <c r="J212" s="17" t="s">
        <v>15</v>
      </c>
      <c r="K212" s="18" t="s">
        <v>14</v>
      </c>
      <c r="L212" s="459"/>
    </row>
    <row r="213" spans="1:12" ht="12.75">
      <c r="A213" s="473" t="s">
        <v>56</v>
      </c>
      <c r="B213" s="68" t="s">
        <v>9</v>
      </c>
      <c r="C213" s="107">
        <v>30</v>
      </c>
      <c r="D213" s="48">
        <v>13</v>
      </c>
      <c r="E213" s="49">
        <f aca="true" t="shared" si="63" ref="E213:E227">SUM(C213:D213)</f>
        <v>43</v>
      </c>
      <c r="F213" s="47">
        <v>18</v>
      </c>
      <c r="G213" s="48">
        <v>13</v>
      </c>
      <c r="H213" s="125">
        <f aca="true" t="shared" si="64" ref="H213:H227">SUM(F213:G213)</f>
        <v>31</v>
      </c>
      <c r="I213" s="100">
        <f aca="true" t="shared" si="65" ref="I213:J226">SUM(C213+F213)</f>
        <v>48</v>
      </c>
      <c r="J213" s="107">
        <f t="shared" si="65"/>
        <v>26</v>
      </c>
      <c r="K213" s="49">
        <f aca="true" t="shared" si="66" ref="K213:K227">SUM(I213:J213)</f>
        <v>74</v>
      </c>
      <c r="L213" s="50">
        <f aca="true" t="shared" si="67" ref="L213:L227">K213</f>
        <v>74</v>
      </c>
    </row>
    <row r="214" spans="1:12" ht="12.75">
      <c r="A214" s="473"/>
      <c r="B214" s="69" t="s">
        <v>10</v>
      </c>
      <c r="C214" s="28">
        <v>30</v>
      </c>
      <c r="D214" s="29">
        <v>16</v>
      </c>
      <c r="E214" s="23">
        <f t="shared" si="63"/>
        <v>46</v>
      </c>
      <c r="F214" s="51">
        <v>0</v>
      </c>
      <c r="G214" s="29">
        <v>2</v>
      </c>
      <c r="H214" s="126">
        <f t="shared" si="64"/>
        <v>2</v>
      </c>
      <c r="I214" s="30">
        <f t="shared" si="65"/>
        <v>30</v>
      </c>
      <c r="J214" s="29">
        <f t="shared" si="65"/>
        <v>18</v>
      </c>
      <c r="K214" s="23">
        <f t="shared" si="66"/>
        <v>48</v>
      </c>
      <c r="L214" s="52">
        <f t="shared" si="67"/>
        <v>48</v>
      </c>
    </row>
    <row r="215" spans="1:12" ht="12.75">
      <c r="A215" s="473"/>
      <c r="B215" s="69" t="s">
        <v>11</v>
      </c>
      <c r="C215" s="28">
        <v>28</v>
      </c>
      <c r="D215" s="29">
        <v>22</v>
      </c>
      <c r="E215" s="23">
        <f t="shared" si="63"/>
        <v>50</v>
      </c>
      <c r="F215" s="51">
        <v>0</v>
      </c>
      <c r="G215" s="29">
        <v>4</v>
      </c>
      <c r="H215" s="126">
        <f t="shared" si="64"/>
        <v>4</v>
      </c>
      <c r="I215" s="30">
        <f t="shared" si="65"/>
        <v>28</v>
      </c>
      <c r="J215" s="29">
        <f t="shared" si="65"/>
        <v>26</v>
      </c>
      <c r="K215" s="23">
        <f t="shared" si="66"/>
        <v>54</v>
      </c>
      <c r="L215" s="52">
        <f t="shared" si="67"/>
        <v>54</v>
      </c>
    </row>
    <row r="216" spans="1:12" s="4" customFormat="1" ht="12.75">
      <c r="A216" s="474"/>
      <c r="B216" s="70" t="s">
        <v>12</v>
      </c>
      <c r="C216" s="120">
        <v>25</v>
      </c>
      <c r="D216" s="58">
        <v>0</v>
      </c>
      <c r="E216" s="71">
        <f t="shared" si="63"/>
        <v>25</v>
      </c>
      <c r="F216" s="57">
        <v>0</v>
      </c>
      <c r="G216" s="58">
        <v>0</v>
      </c>
      <c r="H216" s="99">
        <f t="shared" si="64"/>
        <v>0</v>
      </c>
      <c r="I216" s="30">
        <f t="shared" si="65"/>
        <v>25</v>
      </c>
      <c r="J216" s="35">
        <f t="shared" si="65"/>
        <v>0</v>
      </c>
      <c r="K216" s="71">
        <f t="shared" si="66"/>
        <v>25</v>
      </c>
      <c r="L216" s="72">
        <f t="shared" si="67"/>
        <v>25</v>
      </c>
    </row>
    <row r="217" spans="1:12" ht="13.5" thickBot="1">
      <c r="A217" s="37" t="s">
        <v>16</v>
      </c>
      <c r="B217" s="74"/>
      <c r="C217" s="39">
        <f>SUM(C213:C216)</f>
        <v>113</v>
      </c>
      <c r="D217" s="40">
        <f>SUM(D213:D216)</f>
        <v>51</v>
      </c>
      <c r="E217" s="42">
        <f t="shared" si="63"/>
        <v>164</v>
      </c>
      <c r="F217" s="59">
        <f>SUM(F213:F216)</f>
        <v>18</v>
      </c>
      <c r="G217" s="40">
        <f>SUM(G213:G216)</f>
        <v>19</v>
      </c>
      <c r="H217" s="60">
        <f t="shared" si="64"/>
        <v>37</v>
      </c>
      <c r="I217" s="43">
        <f t="shared" si="65"/>
        <v>131</v>
      </c>
      <c r="J217" s="40">
        <f t="shared" si="65"/>
        <v>70</v>
      </c>
      <c r="K217" s="42">
        <f t="shared" si="66"/>
        <v>201</v>
      </c>
      <c r="L217" s="61">
        <f t="shared" si="67"/>
        <v>201</v>
      </c>
    </row>
    <row r="218" spans="1:12" ht="12.75">
      <c r="A218" s="475" t="s">
        <v>57</v>
      </c>
      <c r="B218" s="69" t="s">
        <v>9</v>
      </c>
      <c r="C218" s="107">
        <v>30</v>
      </c>
      <c r="D218" s="48">
        <v>20</v>
      </c>
      <c r="E218" s="49">
        <f t="shared" si="63"/>
        <v>50</v>
      </c>
      <c r="F218" s="47">
        <v>15</v>
      </c>
      <c r="G218" s="48">
        <v>13</v>
      </c>
      <c r="H218" s="125">
        <f t="shared" si="64"/>
        <v>28</v>
      </c>
      <c r="I218" s="100">
        <f t="shared" si="65"/>
        <v>45</v>
      </c>
      <c r="J218" s="48">
        <f t="shared" si="65"/>
        <v>33</v>
      </c>
      <c r="K218" s="49">
        <f t="shared" si="66"/>
        <v>78</v>
      </c>
      <c r="L218" s="50">
        <f t="shared" si="67"/>
        <v>78</v>
      </c>
    </row>
    <row r="219" spans="1:12" ht="12.75">
      <c r="A219" s="473"/>
      <c r="B219" s="69" t="s">
        <v>10</v>
      </c>
      <c r="C219" s="28">
        <v>29</v>
      </c>
      <c r="D219" s="29">
        <v>19</v>
      </c>
      <c r="E219" s="23">
        <f t="shared" si="63"/>
        <v>48</v>
      </c>
      <c r="F219" s="51">
        <v>0</v>
      </c>
      <c r="G219" s="29">
        <v>2</v>
      </c>
      <c r="H219" s="126">
        <f t="shared" si="64"/>
        <v>2</v>
      </c>
      <c r="I219" s="30">
        <f t="shared" si="65"/>
        <v>29</v>
      </c>
      <c r="J219" s="29">
        <f t="shared" si="65"/>
        <v>21</v>
      </c>
      <c r="K219" s="23">
        <f t="shared" si="66"/>
        <v>50</v>
      </c>
      <c r="L219" s="52">
        <f t="shared" si="67"/>
        <v>50</v>
      </c>
    </row>
    <row r="220" spans="1:12" ht="12.75">
      <c r="A220" s="473"/>
      <c r="B220" s="69" t="s">
        <v>11</v>
      </c>
      <c r="C220" s="28">
        <v>21</v>
      </c>
      <c r="D220" s="29">
        <v>30</v>
      </c>
      <c r="E220" s="23">
        <f t="shared" si="63"/>
        <v>51</v>
      </c>
      <c r="F220" s="51">
        <v>0</v>
      </c>
      <c r="G220" s="29">
        <v>5</v>
      </c>
      <c r="H220" s="126">
        <f t="shared" si="64"/>
        <v>5</v>
      </c>
      <c r="I220" s="30">
        <f t="shared" si="65"/>
        <v>21</v>
      </c>
      <c r="J220" s="29">
        <f t="shared" si="65"/>
        <v>35</v>
      </c>
      <c r="K220" s="23">
        <f t="shared" si="66"/>
        <v>56</v>
      </c>
      <c r="L220" s="52">
        <f t="shared" si="67"/>
        <v>56</v>
      </c>
    </row>
    <row r="221" spans="1:12" s="136" customFormat="1" ht="12.75">
      <c r="A221" s="474"/>
      <c r="B221" s="127" t="s">
        <v>12</v>
      </c>
      <c r="C221" s="128">
        <v>15</v>
      </c>
      <c r="D221" s="129">
        <v>0</v>
      </c>
      <c r="E221" s="130">
        <f t="shared" si="63"/>
        <v>15</v>
      </c>
      <c r="F221" s="131">
        <v>0</v>
      </c>
      <c r="G221" s="129">
        <v>0</v>
      </c>
      <c r="H221" s="132">
        <f t="shared" si="64"/>
        <v>0</v>
      </c>
      <c r="I221" s="133">
        <f t="shared" si="65"/>
        <v>15</v>
      </c>
      <c r="J221" s="134">
        <f t="shared" si="65"/>
        <v>0</v>
      </c>
      <c r="K221" s="130">
        <f t="shared" si="66"/>
        <v>15</v>
      </c>
      <c r="L221" s="135">
        <f t="shared" si="67"/>
        <v>15</v>
      </c>
    </row>
    <row r="222" spans="1:12" ht="13.5" thickBot="1">
      <c r="A222" s="37" t="s">
        <v>16</v>
      </c>
      <c r="B222" s="74"/>
      <c r="C222" s="39">
        <f>SUM(C218:C221)</f>
        <v>95</v>
      </c>
      <c r="D222" s="40">
        <f>SUM(D218:D221)</f>
        <v>69</v>
      </c>
      <c r="E222" s="42">
        <f t="shared" si="63"/>
        <v>164</v>
      </c>
      <c r="F222" s="59">
        <f>SUM(F218:F221)</f>
        <v>15</v>
      </c>
      <c r="G222" s="40">
        <f>SUM(G218:G221)</f>
        <v>20</v>
      </c>
      <c r="H222" s="42">
        <f t="shared" si="64"/>
        <v>35</v>
      </c>
      <c r="I222" s="43">
        <f t="shared" si="65"/>
        <v>110</v>
      </c>
      <c r="J222" s="40">
        <f t="shared" si="65"/>
        <v>89</v>
      </c>
      <c r="K222" s="42">
        <f t="shared" si="66"/>
        <v>199</v>
      </c>
      <c r="L222" s="61">
        <f t="shared" si="67"/>
        <v>199</v>
      </c>
    </row>
    <row r="223" spans="1:12" ht="12.75">
      <c r="A223" s="496" t="s">
        <v>58</v>
      </c>
      <c r="B223" s="69" t="s">
        <v>9</v>
      </c>
      <c r="C223" s="107">
        <v>30</v>
      </c>
      <c r="D223" s="48">
        <v>23</v>
      </c>
      <c r="E223" s="49">
        <f t="shared" si="63"/>
        <v>53</v>
      </c>
      <c r="F223" s="47">
        <v>14</v>
      </c>
      <c r="G223" s="48">
        <v>13</v>
      </c>
      <c r="H223" s="49">
        <f>SUM(F223:G223)</f>
        <v>27</v>
      </c>
      <c r="I223" s="100">
        <f>SUM(C223+F223)</f>
        <v>44</v>
      </c>
      <c r="J223" s="48">
        <f>SUM(D223+G223)</f>
        <v>36</v>
      </c>
      <c r="K223" s="49">
        <f t="shared" si="66"/>
        <v>80</v>
      </c>
      <c r="L223" s="84">
        <f t="shared" si="67"/>
        <v>80</v>
      </c>
    </row>
    <row r="224" spans="1:12" ht="12.75">
      <c r="A224" s="464"/>
      <c r="B224" s="69" t="s">
        <v>10</v>
      </c>
      <c r="C224" s="28">
        <v>31</v>
      </c>
      <c r="D224" s="29">
        <v>21</v>
      </c>
      <c r="E224" s="23">
        <f t="shared" si="63"/>
        <v>52</v>
      </c>
      <c r="F224" s="51">
        <v>0</v>
      </c>
      <c r="G224" s="29">
        <v>3</v>
      </c>
      <c r="H224" s="23">
        <f t="shared" si="64"/>
        <v>3</v>
      </c>
      <c r="I224" s="30">
        <f t="shared" si="65"/>
        <v>31</v>
      </c>
      <c r="J224" s="29">
        <f t="shared" si="65"/>
        <v>24</v>
      </c>
      <c r="K224" s="23">
        <f t="shared" si="66"/>
        <v>55</v>
      </c>
      <c r="L224" s="31">
        <f t="shared" si="67"/>
        <v>55</v>
      </c>
    </row>
    <row r="225" spans="1:12" ht="12.75">
      <c r="A225" s="464"/>
      <c r="B225" s="69" t="s">
        <v>11</v>
      </c>
      <c r="C225" s="28">
        <v>21</v>
      </c>
      <c r="D225" s="29">
        <v>19</v>
      </c>
      <c r="E225" s="23">
        <f t="shared" si="63"/>
        <v>40</v>
      </c>
      <c r="F225" s="51">
        <v>0</v>
      </c>
      <c r="G225" s="29">
        <v>1</v>
      </c>
      <c r="H225" s="23">
        <f t="shared" si="64"/>
        <v>1</v>
      </c>
      <c r="I225" s="30">
        <f t="shared" si="65"/>
        <v>21</v>
      </c>
      <c r="J225" s="29">
        <f t="shared" si="65"/>
        <v>20</v>
      </c>
      <c r="K225" s="23">
        <f t="shared" si="66"/>
        <v>41</v>
      </c>
      <c r="L225" s="31">
        <f t="shared" si="67"/>
        <v>41</v>
      </c>
    </row>
    <row r="226" spans="1:12" s="4" customFormat="1" ht="12.75">
      <c r="A226" s="465"/>
      <c r="B226" s="70" t="s">
        <v>12</v>
      </c>
      <c r="C226" s="120">
        <v>17</v>
      </c>
      <c r="D226" s="58">
        <v>0</v>
      </c>
      <c r="E226" s="71">
        <f t="shared" si="63"/>
        <v>17</v>
      </c>
      <c r="F226" s="57">
        <v>0</v>
      </c>
      <c r="G226" s="58">
        <v>0</v>
      </c>
      <c r="H226" s="71">
        <f t="shared" si="64"/>
        <v>0</v>
      </c>
      <c r="I226" s="30">
        <f t="shared" si="65"/>
        <v>17</v>
      </c>
      <c r="J226" s="35">
        <f t="shared" si="65"/>
        <v>0</v>
      </c>
      <c r="K226" s="71">
        <f t="shared" si="66"/>
        <v>17</v>
      </c>
      <c r="L226" s="104">
        <f t="shared" si="67"/>
        <v>17</v>
      </c>
    </row>
    <row r="227" spans="1:12" ht="13.5" thickBot="1">
      <c r="A227" s="37" t="s">
        <v>16</v>
      </c>
      <c r="B227" s="74"/>
      <c r="C227" s="39">
        <f>SUM(C223:C226)</f>
        <v>99</v>
      </c>
      <c r="D227" s="40">
        <f>SUM(D223:D226)</f>
        <v>63</v>
      </c>
      <c r="E227" s="23">
        <f t="shared" si="63"/>
        <v>162</v>
      </c>
      <c r="F227" s="39">
        <f>SUM(F223:F226)</f>
        <v>14</v>
      </c>
      <c r="G227" s="40">
        <f>SUM(G223:G226)</f>
        <v>17</v>
      </c>
      <c r="H227" s="23">
        <f t="shared" si="64"/>
        <v>31</v>
      </c>
      <c r="I227" s="43">
        <f>SUM(I223:I226)</f>
        <v>113</v>
      </c>
      <c r="J227" s="40">
        <f>SUM(J223:J226)</f>
        <v>80</v>
      </c>
      <c r="K227" s="23">
        <f t="shared" si="66"/>
        <v>193</v>
      </c>
      <c r="L227" s="31">
        <f t="shared" si="67"/>
        <v>193</v>
      </c>
    </row>
    <row r="228" spans="1:12" ht="13.5" thickBot="1">
      <c r="A228" s="466" t="s">
        <v>17</v>
      </c>
      <c r="B228" s="461"/>
      <c r="C228" s="62">
        <f>SUM(C227,C222,C217)</f>
        <v>307</v>
      </c>
      <c r="D228" s="63">
        <f aca="true" t="shared" si="68" ref="D228:J228">SUM(D227,D222,D217)</f>
        <v>183</v>
      </c>
      <c r="E228" s="64">
        <f t="shared" si="68"/>
        <v>490</v>
      </c>
      <c r="F228" s="62">
        <f t="shared" si="68"/>
        <v>47</v>
      </c>
      <c r="G228" s="63">
        <f t="shared" si="68"/>
        <v>56</v>
      </c>
      <c r="H228" s="64">
        <f t="shared" si="68"/>
        <v>103</v>
      </c>
      <c r="I228" s="65">
        <f t="shared" si="68"/>
        <v>354</v>
      </c>
      <c r="J228" s="63">
        <f t="shared" si="68"/>
        <v>239</v>
      </c>
      <c r="K228" s="64">
        <f>SUM(I228+J228)</f>
        <v>593</v>
      </c>
      <c r="L228" s="14">
        <f>SUM(L217+L222+L227)</f>
        <v>593</v>
      </c>
    </row>
    <row r="229" spans="9:12" ht="12.75">
      <c r="I229" s="467" t="s">
        <v>18</v>
      </c>
      <c r="J229" s="468"/>
      <c r="K229" s="468"/>
      <c r="L229" s="20">
        <v>0</v>
      </c>
    </row>
    <row r="230" spans="9:12" ht="13.5" thickBot="1">
      <c r="I230" s="469" t="s">
        <v>19</v>
      </c>
      <c r="J230" s="470"/>
      <c r="K230" s="470"/>
      <c r="L230" s="66">
        <v>93</v>
      </c>
    </row>
    <row r="231" spans="9:12" ht="15.75" thickBot="1">
      <c r="I231" s="471" t="s">
        <v>16</v>
      </c>
      <c r="J231" s="472"/>
      <c r="K231" s="472"/>
      <c r="L231" s="76">
        <f>SUM(L228:L230)</f>
        <v>686</v>
      </c>
    </row>
    <row r="232" spans="1:12" s="4" customFormat="1" ht="15.75" thickBot="1">
      <c r="A232" s="77"/>
      <c r="B232" s="78"/>
      <c r="C232" s="78"/>
      <c r="D232" s="78"/>
      <c r="E232" s="78"/>
      <c r="F232" s="78"/>
      <c r="G232" s="78"/>
      <c r="H232" s="78"/>
      <c r="I232" s="79"/>
      <c r="J232" s="79"/>
      <c r="K232" s="79"/>
      <c r="L232" s="80"/>
    </row>
    <row r="233" spans="1:12" ht="15.75" thickBot="1">
      <c r="A233" s="493" t="s">
        <v>26</v>
      </c>
      <c r="B233" s="493"/>
      <c r="C233" s="493"/>
      <c r="D233" s="493"/>
      <c r="E233" s="493"/>
      <c r="F233" s="493"/>
      <c r="G233" s="493"/>
      <c r="H233" s="493"/>
      <c r="I233" s="493"/>
      <c r="J233" s="493"/>
      <c r="K233" s="493"/>
      <c r="L233" s="493"/>
    </row>
    <row r="234" spans="1:12" ht="13.5" thickBot="1">
      <c r="A234" s="459" t="s">
        <v>3</v>
      </c>
      <c r="B234" s="459" t="s">
        <v>4</v>
      </c>
      <c r="C234" s="462" t="s">
        <v>5</v>
      </c>
      <c r="D234" s="462"/>
      <c r="E234" s="462"/>
      <c r="F234" s="462" t="s">
        <v>6</v>
      </c>
      <c r="G234" s="462"/>
      <c r="H234" s="462"/>
      <c r="I234" s="462" t="s">
        <v>7</v>
      </c>
      <c r="J234" s="462"/>
      <c r="K234" s="462"/>
      <c r="L234" s="459" t="s">
        <v>8</v>
      </c>
    </row>
    <row r="235" spans="1:12" ht="13.5" thickBot="1">
      <c r="A235" s="460"/>
      <c r="B235" s="459"/>
      <c r="C235" s="17" t="s">
        <v>13</v>
      </c>
      <c r="D235" s="17" t="s">
        <v>15</v>
      </c>
      <c r="E235" s="18" t="s">
        <v>14</v>
      </c>
      <c r="F235" s="17" t="s">
        <v>13</v>
      </c>
      <c r="G235" s="17" t="s">
        <v>15</v>
      </c>
      <c r="H235" s="18" t="s">
        <v>14</v>
      </c>
      <c r="I235" s="19" t="s">
        <v>13</v>
      </c>
      <c r="J235" s="17" t="s">
        <v>15</v>
      </c>
      <c r="K235" s="18" t="s">
        <v>14</v>
      </c>
      <c r="L235" s="459"/>
    </row>
    <row r="236" spans="1:12" ht="12.75">
      <c r="A236" s="497" t="s">
        <v>79</v>
      </c>
      <c r="B236" s="68" t="s">
        <v>9</v>
      </c>
      <c r="C236" s="21">
        <v>75</v>
      </c>
      <c r="D236" s="22">
        <v>14</v>
      </c>
      <c r="E236" s="24">
        <f aca="true" t="shared" si="69" ref="E236:E241">SUM(C236:D236)</f>
        <v>89</v>
      </c>
      <c r="F236" s="21">
        <v>246</v>
      </c>
      <c r="G236" s="141">
        <v>57</v>
      </c>
      <c r="H236" s="24">
        <f aca="true" t="shared" si="70" ref="H236:H241">SUM(F236:G236)</f>
        <v>303</v>
      </c>
      <c r="I236" s="25">
        <f aca="true" t="shared" si="71" ref="I236:J241">SUM(C236+F236)</f>
        <v>321</v>
      </c>
      <c r="J236" s="22">
        <f t="shared" si="71"/>
        <v>71</v>
      </c>
      <c r="K236" s="24">
        <f aca="true" t="shared" si="72" ref="K236:K241">SUM(I236:J236)</f>
        <v>392</v>
      </c>
      <c r="L236" s="50">
        <f aca="true" t="shared" si="73" ref="L236:L268">K236</f>
        <v>392</v>
      </c>
    </row>
    <row r="237" spans="1:12" ht="12.75">
      <c r="A237" s="494"/>
      <c r="B237" s="69" t="s">
        <v>10</v>
      </c>
      <c r="C237" s="28">
        <v>126</v>
      </c>
      <c r="D237" s="29">
        <v>205</v>
      </c>
      <c r="E237" s="23">
        <f t="shared" si="69"/>
        <v>331</v>
      </c>
      <c r="F237" s="28">
        <v>0</v>
      </c>
      <c r="G237" s="29">
        <v>47</v>
      </c>
      <c r="H237" s="23">
        <f t="shared" si="70"/>
        <v>47</v>
      </c>
      <c r="I237" s="30">
        <f t="shared" si="71"/>
        <v>126</v>
      </c>
      <c r="J237" s="29">
        <f t="shared" si="71"/>
        <v>252</v>
      </c>
      <c r="K237" s="23">
        <f t="shared" si="72"/>
        <v>378</v>
      </c>
      <c r="L237" s="52">
        <f t="shared" si="73"/>
        <v>378</v>
      </c>
    </row>
    <row r="238" spans="1:12" ht="12.75">
      <c r="A238" s="494"/>
      <c r="B238" s="69" t="s">
        <v>11</v>
      </c>
      <c r="C238" s="28">
        <v>115</v>
      </c>
      <c r="D238" s="29">
        <v>162</v>
      </c>
      <c r="E238" s="23">
        <f t="shared" si="69"/>
        <v>277</v>
      </c>
      <c r="F238" s="28">
        <v>8</v>
      </c>
      <c r="G238" s="29">
        <v>29</v>
      </c>
      <c r="H238" s="23">
        <f t="shared" si="70"/>
        <v>37</v>
      </c>
      <c r="I238" s="30">
        <f t="shared" si="71"/>
        <v>123</v>
      </c>
      <c r="J238" s="29">
        <f t="shared" si="71"/>
        <v>191</v>
      </c>
      <c r="K238" s="23">
        <f t="shared" si="72"/>
        <v>314</v>
      </c>
      <c r="L238" s="52">
        <f t="shared" si="73"/>
        <v>314</v>
      </c>
    </row>
    <row r="239" spans="1:12" s="4" customFormat="1" ht="12.75">
      <c r="A239" s="494"/>
      <c r="B239" s="70" t="s">
        <v>12</v>
      </c>
      <c r="C239" s="34">
        <v>115</v>
      </c>
      <c r="D239" s="35">
        <v>0</v>
      </c>
      <c r="E239" s="71">
        <f t="shared" si="69"/>
        <v>115</v>
      </c>
      <c r="F239" s="34">
        <v>0</v>
      </c>
      <c r="G239" s="35">
        <v>1</v>
      </c>
      <c r="H239" s="71">
        <f t="shared" si="70"/>
        <v>1</v>
      </c>
      <c r="I239" s="30">
        <f t="shared" si="71"/>
        <v>115</v>
      </c>
      <c r="J239" s="35">
        <f t="shared" si="71"/>
        <v>1</v>
      </c>
      <c r="K239" s="71">
        <f t="shared" si="72"/>
        <v>116</v>
      </c>
      <c r="L239" s="72">
        <f t="shared" si="73"/>
        <v>116</v>
      </c>
    </row>
    <row r="240" spans="1:12" s="4" customFormat="1" ht="12.75">
      <c r="A240" s="494"/>
      <c r="B240" s="56" t="s">
        <v>53</v>
      </c>
      <c r="C240" s="34">
        <v>111</v>
      </c>
      <c r="D240" s="35">
        <v>10</v>
      </c>
      <c r="E240" s="71">
        <f t="shared" si="69"/>
        <v>121</v>
      </c>
      <c r="F240" s="34">
        <v>0</v>
      </c>
      <c r="G240" s="35">
        <v>0</v>
      </c>
      <c r="H240" s="71">
        <f t="shared" si="70"/>
        <v>0</v>
      </c>
      <c r="I240" s="30">
        <f t="shared" si="71"/>
        <v>111</v>
      </c>
      <c r="J240" s="35">
        <f t="shared" si="71"/>
        <v>10</v>
      </c>
      <c r="K240" s="71">
        <f t="shared" si="72"/>
        <v>121</v>
      </c>
      <c r="L240" s="72">
        <f t="shared" si="73"/>
        <v>121</v>
      </c>
    </row>
    <row r="241" spans="1:12" ht="12.75">
      <c r="A241" s="495"/>
      <c r="B241" s="27" t="s">
        <v>54</v>
      </c>
      <c r="C241" s="28">
        <v>103</v>
      </c>
      <c r="D241" s="29">
        <v>0</v>
      </c>
      <c r="E241" s="23">
        <f t="shared" si="69"/>
        <v>103</v>
      </c>
      <c r="F241" s="28">
        <v>1</v>
      </c>
      <c r="G241" s="29">
        <v>0</v>
      </c>
      <c r="H241" s="23">
        <f t="shared" si="70"/>
        <v>1</v>
      </c>
      <c r="I241" s="30">
        <f t="shared" si="71"/>
        <v>104</v>
      </c>
      <c r="J241" s="29">
        <f t="shared" si="71"/>
        <v>0</v>
      </c>
      <c r="K241" s="23">
        <f t="shared" si="72"/>
        <v>104</v>
      </c>
      <c r="L241" s="52">
        <f t="shared" si="73"/>
        <v>104</v>
      </c>
    </row>
    <row r="242" spans="1:12" ht="13.5" thickBot="1">
      <c r="A242" s="37" t="s">
        <v>16</v>
      </c>
      <c r="B242" s="74"/>
      <c r="C242" s="137">
        <f>SUM(C236:C241)</f>
        <v>645</v>
      </c>
      <c r="D242" s="138">
        <f aca="true" t="shared" si="74" ref="D242:K242">SUM(D236:D241)</f>
        <v>391</v>
      </c>
      <c r="E242" s="66">
        <f t="shared" si="74"/>
        <v>1036</v>
      </c>
      <c r="F242" s="137">
        <f t="shared" si="74"/>
        <v>255</v>
      </c>
      <c r="G242" s="138">
        <f t="shared" si="74"/>
        <v>134</v>
      </c>
      <c r="H242" s="66">
        <f t="shared" si="74"/>
        <v>389</v>
      </c>
      <c r="I242" s="139">
        <f t="shared" si="74"/>
        <v>900</v>
      </c>
      <c r="J242" s="138">
        <f t="shared" si="74"/>
        <v>525</v>
      </c>
      <c r="K242" s="66">
        <f t="shared" si="74"/>
        <v>1425</v>
      </c>
      <c r="L242" s="61">
        <f>SUM(L236:L241)</f>
        <v>1425</v>
      </c>
    </row>
    <row r="243" spans="1:12" ht="15.75" thickBot="1">
      <c r="A243" s="480" t="s">
        <v>90</v>
      </c>
      <c r="B243" s="481"/>
      <c r="C243" s="481"/>
      <c r="D243" s="481"/>
      <c r="E243" s="481"/>
      <c r="F243" s="481"/>
      <c r="G243" s="481"/>
      <c r="H243" s="481"/>
      <c r="I243" s="481"/>
      <c r="J243" s="481"/>
      <c r="K243" s="481"/>
      <c r="L243" s="482"/>
    </row>
    <row r="244" spans="1:12" ht="12.75">
      <c r="A244" s="498" t="s">
        <v>80</v>
      </c>
      <c r="B244" s="69" t="s">
        <v>9</v>
      </c>
      <c r="C244" s="140"/>
      <c r="D244" s="141"/>
      <c r="E244" s="142">
        <f>SUM(C244:D244)</f>
        <v>0</v>
      </c>
      <c r="F244" s="140">
        <v>37</v>
      </c>
      <c r="G244" s="141">
        <v>24</v>
      </c>
      <c r="H244" s="142">
        <f>SUM(F244:G244)</f>
        <v>61</v>
      </c>
      <c r="I244" s="143">
        <f>C244+F244</f>
        <v>37</v>
      </c>
      <c r="J244" s="141">
        <f>D244+G244</f>
        <v>24</v>
      </c>
      <c r="K244" s="142">
        <f>SUM(I244:J244)</f>
        <v>61</v>
      </c>
      <c r="L244" s="144">
        <f t="shared" si="73"/>
        <v>61</v>
      </c>
    </row>
    <row r="245" spans="1:12" ht="12.75">
      <c r="A245" s="473"/>
      <c r="B245" s="69" t="s">
        <v>10</v>
      </c>
      <c r="C245" s="145">
        <v>19</v>
      </c>
      <c r="D245" s="146">
        <v>8</v>
      </c>
      <c r="E245" s="147">
        <f>SUM(C245:D245)</f>
        <v>27</v>
      </c>
      <c r="F245" s="145">
        <v>0</v>
      </c>
      <c r="G245" s="146">
        <v>0</v>
      </c>
      <c r="H245" s="147">
        <f>SUM(F245:G245)</f>
        <v>0</v>
      </c>
      <c r="I245" s="148">
        <f aca="true" t="shared" si="75" ref="I245:J247">SUM(C245+F245)</f>
        <v>19</v>
      </c>
      <c r="J245" s="146">
        <f t="shared" si="75"/>
        <v>8</v>
      </c>
      <c r="K245" s="147">
        <f>SUM(I245:J245)</f>
        <v>27</v>
      </c>
      <c r="L245" s="149">
        <f t="shared" si="73"/>
        <v>27</v>
      </c>
    </row>
    <row r="246" spans="1:12" s="4" customFormat="1" ht="12.75">
      <c r="A246" s="473"/>
      <c r="B246" s="69" t="s">
        <v>11</v>
      </c>
      <c r="C246" s="145">
        <v>7</v>
      </c>
      <c r="D246" s="146">
        <v>2</v>
      </c>
      <c r="E246" s="147">
        <f>SUM(C246:D246)</f>
        <v>9</v>
      </c>
      <c r="F246" s="145">
        <v>0</v>
      </c>
      <c r="G246" s="146">
        <v>0</v>
      </c>
      <c r="H246" s="147">
        <f>SUM(F246:G246)</f>
        <v>0</v>
      </c>
      <c r="I246" s="148">
        <f t="shared" si="75"/>
        <v>7</v>
      </c>
      <c r="J246" s="146">
        <f t="shared" si="75"/>
        <v>2</v>
      </c>
      <c r="K246" s="147">
        <f>SUM(I246:J246)</f>
        <v>9</v>
      </c>
      <c r="L246" s="149">
        <f t="shared" si="73"/>
        <v>9</v>
      </c>
    </row>
    <row r="247" spans="1:12" ht="12.75">
      <c r="A247" s="474"/>
      <c r="B247" s="70" t="s">
        <v>12</v>
      </c>
      <c r="C247" s="150">
        <v>8</v>
      </c>
      <c r="D247" s="151">
        <v>0</v>
      </c>
      <c r="E247" s="147">
        <f>SUM(C247:D247)</f>
        <v>8</v>
      </c>
      <c r="F247" s="150">
        <v>0</v>
      </c>
      <c r="G247" s="151">
        <v>0</v>
      </c>
      <c r="H247" s="147">
        <f>SUM(F247:G247)</f>
        <v>0</v>
      </c>
      <c r="I247" s="148">
        <f t="shared" si="75"/>
        <v>8</v>
      </c>
      <c r="J247" s="151">
        <f t="shared" si="75"/>
        <v>0</v>
      </c>
      <c r="K247" s="152">
        <f>SUM(I247:J247)</f>
        <v>8</v>
      </c>
      <c r="L247" s="153">
        <f t="shared" si="73"/>
        <v>8</v>
      </c>
    </row>
    <row r="248" spans="1:12" s="4" customFormat="1" ht="13.5" thickBot="1">
      <c r="A248" s="37" t="s">
        <v>16</v>
      </c>
      <c r="B248" s="74"/>
      <c r="C248" s="154">
        <f aca="true" t="shared" si="76" ref="C248:K248">SUM(C244:C247)</f>
        <v>34</v>
      </c>
      <c r="D248" s="155">
        <f t="shared" si="76"/>
        <v>10</v>
      </c>
      <c r="E248" s="156">
        <f t="shared" si="76"/>
        <v>44</v>
      </c>
      <c r="F248" s="154">
        <f t="shared" si="76"/>
        <v>37</v>
      </c>
      <c r="G248" s="155">
        <f t="shared" si="76"/>
        <v>24</v>
      </c>
      <c r="H248" s="156">
        <f t="shared" si="76"/>
        <v>61</v>
      </c>
      <c r="I248" s="157">
        <f t="shared" si="76"/>
        <v>71</v>
      </c>
      <c r="J248" s="155">
        <f t="shared" si="76"/>
        <v>34</v>
      </c>
      <c r="K248" s="156">
        <f t="shared" si="76"/>
        <v>105</v>
      </c>
      <c r="L248" s="158">
        <f t="shared" si="73"/>
        <v>105</v>
      </c>
    </row>
    <row r="249" spans="1:12" s="4" customFormat="1" ht="12.75">
      <c r="A249" s="499" t="s">
        <v>83</v>
      </c>
      <c r="B249" s="68" t="s">
        <v>9</v>
      </c>
      <c r="C249" s="140"/>
      <c r="D249" s="141"/>
      <c r="E249" s="142">
        <f>SUM(C249:D249)</f>
        <v>0</v>
      </c>
      <c r="F249" s="140">
        <v>40</v>
      </c>
      <c r="G249" s="141">
        <v>17</v>
      </c>
      <c r="H249" s="142">
        <f>SUM(F249:G249)</f>
        <v>57</v>
      </c>
      <c r="I249" s="143">
        <f aca="true" t="shared" si="77" ref="I249:K268">C249+F249</f>
        <v>40</v>
      </c>
      <c r="J249" s="141">
        <f t="shared" si="77"/>
        <v>17</v>
      </c>
      <c r="K249" s="159">
        <f t="shared" si="77"/>
        <v>57</v>
      </c>
      <c r="L249" s="144">
        <f t="shared" si="73"/>
        <v>57</v>
      </c>
    </row>
    <row r="250" spans="1:12" s="4" customFormat="1" ht="12.75">
      <c r="A250" s="500"/>
      <c r="B250" s="69" t="s">
        <v>10</v>
      </c>
      <c r="C250" s="145">
        <v>31</v>
      </c>
      <c r="D250" s="146">
        <v>6</v>
      </c>
      <c r="E250" s="147">
        <f>SUM(C250:D250)</f>
        <v>37</v>
      </c>
      <c r="F250" s="145">
        <v>0</v>
      </c>
      <c r="G250" s="146">
        <v>0</v>
      </c>
      <c r="H250" s="147">
        <f>SUM(F250:G250)</f>
        <v>0</v>
      </c>
      <c r="I250" s="148">
        <f t="shared" si="77"/>
        <v>31</v>
      </c>
      <c r="J250" s="146">
        <f t="shared" si="77"/>
        <v>6</v>
      </c>
      <c r="K250" s="160">
        <f t="shared" si="77"/>
        <v>37</v>
      </c>
      <c r="L250" s="149">
        <f t="shared" si="73"/>
        <v>37</v>
      </c>
    </row>
    <row r="251" spans="1:12" s="4" customFormat="1" ht="12.75">
      <c r="A251" s="500"/>
      <c r="B251" s="69" t="s">
        <v>11</v>
      </c>
      <c r="C251" s="145">
        <v>13</v>
      </c>
      <c r="D251" s="146">
        <v>0</v>
      </c>
      <c r="E251" s="147">
        <f>SUM(C251:D251)</f>
        <v>13</v>
      </c>
      <c r="F251" s="145">
        <v>0</v>
      </c>
      <c r="G251" s="146">
        <v>0</v>
      </c>
      <c r="H251" s="147">
        <f>SUM(F251:G251)</f>
        <v>0</v>
      </c>
      <c r="I251" s="148">
        <f t="shared" si="77"/>
        <v>13</v>
      </c>
      <c r="J251" s="146">
        <f t="shared" si="77"/>
        <v>0</v>
      </c>
      <c r="K251" s="160">
        <f t="shared" si="77"/>
        <v>13</v>
      </c>
      <c r="L251" s="149">
        <f t="shared" si="73"/>
        <v>13</v>
      </c>
    </row>
    <row r="252" spans="1:12" s="4" customFormat="1" ht="13.5" customHeight="1">
      <c r="A252" s="501"/>
      <c r="B252" s="69" t="s">
        <v>12</v>
      </c>
      <c r="C252" s="145">
        <v>4</v>
      </c>
      <c r="D252" s="146">
        <v>0</v>
      </c>
      <c r="E252" s="147">
        <f>SUM(C252:D252)</f>
        <v>4</v>
      </c>
      <c r="F252" s="145">
        <v>0</v>
      </c>
      <c r="G252" s="146">
        <v>0</v>
      </c>
      <c r="H252" s="147">
        <f>SUM(F252:G252)</f>
        <v>0</v>
      </c>
      <c r="I252" s="148">
        <f t="shared" si="77"/>
        <v>4</v>
      </c>
      <c r="J252" s="146">
        <f t="shared" si="77"/>
        <v>0</v>
      </c>
      <c r="K252" s="160">
        <f t="shared" si="77"/>
        <v>4</v>
      </c>
      <c r="L252" s="149">
        <f t="shared" si="73"/>
        <v>4</v>
      </c>
    </row>
    <row r="253" spans="1:12" s="4" customFormat="1" ht="13.5" thickBot="1">
      <c r="A253" s="37" t="s">
        <v>16</v>
      </c>
      <c r="B253" s="74"/>
      <c r="C253" s="154">
        <f aca="true" t="shared" si="78" ref="C253:H253">SUM(C249:C252)</f>
        <v>48</v>
      </c>
      <c r="D253" s="155">
        <f t="shared" si="78"/>
        <v>6</v>
      </c>
      <c r="E253" s="156">
        <f t="shared" si="78"/>
        <v>54</v>
      </c>
      <c r="F253" s="154">
        <f t="shared" si="78"/>
        <v>40</v>
      </c>
      <c r="G253" s="155">
        <f t="shared" si="78"/>
        <v>17</v>
      </c>
      <c r="H253" s="156">
        <f t="shared" si="78"/>
        <v>57</v>
      </c>
      <c r="I253" s="157">
        <f t="shared" si="77"/>
        <v>88</v>
      </c>
      <c r="J253" s="155">
        <f t="shared" si="77"/>
        <v>23</v>
      </c>
      <c r="K253" s="161">
        <f t="shared" si="77"/>
        <v>111</v>
      </c>
      <c r="L253" s="162">
        <f t="shared" si="73"/>
        <v>111</v>
      </c>
    </row>
    <row r="254" spans="1:12" s="4" customFormat="1" ht="12.75">
      <c r="A254" s="497" t="s">
        <v>99</v>
      </c>
      <c r="B254" s="113" t="s">
        <v>9</v>
      </c>
      <c r="C254" s="140"/>
      <c r="D254" s="141"/>
      <c r="E254" s="142">
        <f aca="true" t="shared" si="79" ref="E254:E268">SUM(C254:D254)</f>
        <v>0</v>
      </c>
      <c r="F254" s="140">
        <v>27</v>
      </c>
      <c r="G254" s="141">
        <v>14</v>
      </c>
      <c r="H254" s="142">
        <f aca="true" t="shared" si="80" ref="H254:H268">SUM(F254:G254)</f>
        <v>41</v>
      </c>
      <c r="I254" s="143">
        <f t="shared" si="77"/>
        <v>27</v>
      </c>
      <c r="J254" s="141">
        <f t="shared" si="77"/>
        <v>14</v>
      </c>
      <c r="K254" s="159">
        <f t="shared" si="77"/>
        <v>41</v>
      </c>
      <c r="L254" s="144">
        <f t="shared" si="73"/>
        <v>41</v>
      </c>
    </row>
    <row r="255" spans="1:12" s="4" customFormat="1" ht="12.75">
      <c r="A255" s="497"/>
      <c r="B255" s="163" t="s">
        <v>10</v>
      </c>
      <c r="C255" s="145">
        <v>30</v>
      </c>
      <c r="D255" s="146">
        <v>4</v>
      </c>
      <c r="E255" s="147">
        <f t="shared" si="79"/>
        <v>34</v>
      </c>
      <c r="F255" s="145">
        <v>0</v>
      </c>
      <c r="G255" s="146">
        <v>0</v>
      </c>
      <c r="H255" s="147">
        <f t="shared" si="80"/>
        <v>0</v>
      </c>
      <c r="I255" s="148">
        <f t="shared" si="77"/>
        <v>30</v>
      </c>
      <c r="J255" s="146">
        <f t="shared" si="77"/>
        <v>4</v>
      </c>
      <c r="K255" s="160">
        <f t="shared" si="77"/>
        <v>34</v>
      </c>
      <c r="L255" s="149">
        <f t="shared" si="73"/>
        <v>34</v>
      </c>
    </row>
    <row r="256" spans="1:12" s="4" customFormat="1" ht="12.75">
      <c r="A256" s="497"/>
      <c r="B256" s="163" t="s">
        <v>11</v>
      </c>
      <c r="C256" s="145">
        <v>15</v>
      </c>
      <c r="D256" s="146">
        <v>0</v>
      </c>
      <c r="E256" s="147">
        <f t="shared" si="79"/>
        <v>15</v>
      </c>
      <c r="F256" s="145">
        <v>0</v>
      </c>
      <c r="G256" s="146">
        <v>0</v>
      </c>
      <c r="H256" s="147">
        <f t="shared" si="80"/>
        <v>0</v>
      </c>
      <c r="I256" s="148">
        <f t="shared" si="77"/>
        <v>15</v>
      </c>
      <c r="J256" s="146">
        <f t="shared" si="77"/>
        <v>0</v>
      </c>
      <c r="K256" s="160">
        <f t="shared" si="77"/>
        <v>15</v>
      </c>
      <c r="L256" s="149">
        <f t="shared" si="73"/>
        <v>15</v>
      </c>
    </row>
    <row r="257" spans="1:12" s="4" customFormat="1" ht="12.75">
      <c r="A257" s="497"/>
      <c r="B257" s="163" t="s">
        <v>12</v>
      </c>
      <c r="C257" s="145">
        <v>7</v>
      </c>
      <c r="D257" s="146">
        <v>0</v>
      </c>
      <c r="E257" s="147">
        <f t="shared" si="79"/>
        <v>7</v>
      </c>
      <c r="F257" s="145">
        <v>0</v>
      </c>
      <c r="G257" s="146">
        <v>0</v>
      </c>
      <c r="H257" s="147">
        <f t="shared" si="80"/>
        <v>0</v>
      </c>
      <c r="I257" s="148">
        <f t="shared" si="77"/>
        <v>7</v>
      </c>
      <c r="J257" s="146">
        <f t="shared" si="77"/>
        <v>0</v>
      </c>
      <c r="K257" s="160">
        <f t="shared" si="77"/>
        <v>7</v>
      </c>
      <c r="L257" s="149">
        <f t="shared" si="73"/>
        <v>7</v>
      </c>
    </row>
    <row r="258" spans="1:12" s="4" customFormat="1" ht="13.5" thickBot="1">
      <c r="A258" s="37" t="s">
        <v>16</v>
      </c>
      <c r="B258" s="74"/>
      <c r="C258" s="154">
        <f>SUM(C254:C257)</f>
        <v>52</v>
      </c>
      <c r="D258" s="155">
        <f>SUM(D254:D257)</f>
        <v>4</v>
      </c>
      <c r="E258" s="156">
        <f t="shared" si="79"/>
        <v>56</v>
      </c>
      <c r="F258" s="154">
        <f>SUM(F254:F257)</f>
        <v>27</v>
      </c>
      <c r="G258" s="155">
        <f>SUM(G254:G257)</f>
        <v>14</v>
      </c>
      <c r="H258" s="156">
        <f t="shared" si="80"/>
        <v>41</v>
      </c>
      <c r="I258" s="157">
        <f t="shared" si="77"/>
        <v>79</v>
      </c>
      <c r="J258" s="155">
        <f t="shared" si="77"/>
        <v>18</v>
      </c>
      <c r="K258" s="161">
        <f t="shared" si="77"/>
        <v>97</v>
      </c>
      <c r="L258" s="162">
        <f t="shared" si="73"/>
        <v>97</v>
      </c>
    </row>
    <row r="259" spans="1:12" s="4" customFormat="1" ht="12.75">
      <c r="A259" s="499" t="s">
        <v>84</v>
      </c>
      <c r="B259" s="68" t="s">
        <v>9</v>
      </c>
      <c r="C259" s="140"/>
      <c r="D259" s="141"/>
      <c r="E259" s="142">
        <f t="shared" si="79"/>
        <v>0</v>
      </c>
      <c r="F259" s="140">
        <v>32</v>
      </c>
      <c r="G259" s="141">
        <v>16</v>
      </c>
      <c r="H259" s="142">
        <f t="shared" si="80"/>
        <v>48</v>
      </c>
      <c r="I259" s="143">
        <f t="shared" si="77"/>
        <v>32</v>
      </c>
      <c r="J259" s="141">
        <f t="shared" si="77"/>
        <v>16</v>
      </c>
      <c r="K259" s="159">
        <f t="shared" si="77"/>
        <v>48</v>
      </c>
      <c r="L259" s="144">
        <f t="shared" si="73"/>
        <v>48</v>
      </c>
    </row>
    <row r="260" spans="1:12" s="4" customFormat="1" ht="12.75">
      <c r="A260" s="499"/>
      <c r="B260" s="69" t="s">
        <v>10</v>
      </c>
      <c r="C260" s="145">
        <v>17</v>
      </c>
      <c r="D260" s="146">
        <v>5</v>
      </c>
      <c r="E260" s="147">
        <f t="shared" si="79"/>
        <v>22</v>
      </c>
      <c r="F260" s="145">
        <v>0</v>
      </c>
      <c r="G260" s="146">
        <v>0</v>
      </c>
      <c r="H260" s="147">
        <f t="shared" si="80"/>
        <v>0</v>
      </c>
      <c r="I260" s="148">
        <f t="shared" si="77"/>
        <v>17</v>
      </c>
      <c r="J260" s="146">
        <f t="shared" si="77"/>
        <v>5</v>
      </c>
      <c r="K260" s="160">
        <f t="shared" si="77"/>
        <v>22</v>
      </c>
      <c r="L260" s="149">
        <f t="shared" si="73"/>
        <v>22</v>
      </c>
    </row>
    <row r="261" spans="1:12" s="4" customFormat="1" ht="12.75">
      <c r="A261" s="499"/>
      <c r="B261" s="69" t="s">
        <v>11</v>
      </c>
      <c r="C261" s="145">
        <v>14</v>
      </c>
      <c r="D261" s="146">
        <v>0</v>
      </c>
      <c r="E261" s="147">
        <f t="shared" si="79"/>
        <v>14</v>
      </c>
      <c r="F261" s="145">
        <v>0</v>
      </c>
      <c r="G261" s="146">
        <v>0</v>
      </c>
      <c r="H261" s="147">
        <f t="shared" si="80"/>
        <v>0</v>
      </c>
      <c r="I261" s="148">
        <f t="shared" si="77"/>
        <v>14</v>
      </c>
      <c r="J261" s="146">
        <f t="shared" si="77"/>
        <v>0</v>
      </c>
      <c r="K261" s="160">
        <f t="shared" si="77"/>
        <v>14</v>
      </c>
      <c r="L261" s="149">
        <f t="shared" si="73"/>
        <v>14</v>
      </c>
    </row>
    <row r="262" spans="1:12" s="4" customFormat="1" ht="12.75">
      <c r="A262" s="502"/>
      <c r="B262" s="69" t="s">
        <v>12</v>
      </c>
      <c r="C262" s="145">
        <v>7</v>
      </c>
      <c r="D262" s="146">
        <v>0</v>
      </c>
      <c r="E262" s="147">
        <f t="shared" si="79"/>
        <v>7</v>
      </c>
      <c r="F262" s="145">
        <v>0</v>
      </c>
      <c r="G262" s="146">
        <v>0</v>
      </c>
      <c r="H262" s="147">
        <f t="shared" si="80"/>
        <v>0</v>
      </c>
      <c r="I262" s="148">
        <f t="shared" si="77"/>
        <v>7</v>
      </c>
      <c r="J262" s="146">
        <f t="shared" si="77"/>
        <v>0</v>
      </c>
      <c r="K262" s="160">
        <f t="shared" si="77"/>
        <v>7</v>
      </c>
      <c r="L262" s="149">
        <f t="shared" si="73"/>
        <v>7</v>
      </c>
    </row>
    <row r="263" spans="1:12" s="4" customFormat="1" ht="13.5" thickBot="1">
      <c r="A263" s="37" t="s">
        <v>16</v>
      </c>
      <c r="B263" s="74"/>
      <c r="C263" s="154">
        <f>SUM(C259:C262)</f>
        <v>38</v>
      </c>
      <c r="D263" s="155">
        <f>SUM(D259:D262)</f>
        <v>5</v>
      </c>
      <c r="E263" s="156">
        <f t="shared" si="79"/>
        <v>43</v>
      </c>
      <c r="F263" s="154">
        <f>SUM(F259:F262)</f>
        <v>32</v>
      </c>
      <c r="G263" s="155">
        <f>SUM(G259:G262)</f>
        <v>16</v>
      </c>
      <c r="H263" s="156">
        <f t="shared" si="80"/>
        <v>48</v>
      </c>
      <c r="I263" s="157">
        <f t="shared" si="77"/>
        <v>70</v>
      </c>
      <c r="J263" s="155">
        <f t="shared" si="77"/>
        <v>21</v>
      </c>
      <c r="K263" s="161">
        <f t="shared" si="77"/>
        <v>91</v>
      </c>
      <c r="L263" s="162">
        <f t="shared" si="73"/>
        <v>91</v>
      </c>
    </row>
    <row r="264" spans="1:12" ht="12.75">
      <c r="A264" s="503" t="s">
        <v>81</v>
      </c>
      <c r="B264" s="68" t="s">
        <v>9</v>
      </c>
      <c r="C264" s="140"/>
      <c r="D264" s="141"/>
      <c r="E264" s="142">
        <f t="shared" si="79"/>
        <v>0</v>
      </c>
      <c r="F264" s="140">
        <v>52</v>
      </c>
      <c r="G264" s="141">
        <v>28</v>
      </c>
      <c r="H264" s="142">
        <f t="shared" si="80"/>
        <v>80</v>
      </c>
      <c r="I264" s="143">
        <f t="shared" si="77"/>
        <v>52</v>
      </c>
      <c r="J264" s="141">
        <f t="shared" si="77"/>
        <v>28</v>
      </c>
      <c r="K264" s="142">
        <f t="shared" si="77"/>
        <v>80</v>
      </c>
      <c r="L264" s="144">
        <f t="shared" si="73"/>
        <v>80</v>
      </c>
    </row>
    <row r="265" spans="1:12" ht="12.75">
      <c r="A265" s="473"/>
      <c r="B265" s="69" t="s">
        <v>10</v>
      </c>
      <c r="C265" s="145">
        <v>16</v>
      </c>
      <c r="D265" s="146">
        <v>8</v>
      </c>
      <c r="E265" s="147">
        <f t="shared" si="79"/>
        <v>24</v>
      </c>
      <c r="F265" s="145">
        <v>1</v>
      </c>
      <c r="G265" s="146">
        <v>0</v>
      </c>
      <c r="H265" s="147">
        <f t="shared" si="80"/>
        <v>1</v>
      </c>
      <c r="I265" s="148">
        <f t="shared" si="77"/>
        <v>17</v>
      </c>
      <c r="J265" s="146">
        <f t="shared" si="77"/>
        <v>8</v>
      </c>
      <c r="K265" s="147">
        <f t="shared" si="77"/>
        <v>25</v>
      </c>
      <c r="L265" s="164">
        <f t="shared" si="73"/>
        <v>25</v>
      </c>
    </row>
    <row r="266" spans="1:12" s="4" customFormat="1" ht="12.75">
      <c r="A266" s="473"/>
      <c r="B266" s="69" t="s">
        <v>11</v>
      </c>
      <c r="C266" s="145">
        <v>7</v>
      </c>
      <c r="D266" s="146">
        <v>0</v>
      </c>
      <c r="E266" s="147">
        <f t="shared" si="79"/>
        <v>7</v>
      </c>
      <c r="F266" s="145">
        <v>0</v>
      </c>
      <c r="G266" s="146">
        <v>0</v>
      </c>
      <c r="H266" s="147">
        <f t="shared" si="80"/>
        <v>0</v>
      </c>
      <c r="I266" s="148">
        <f t="shared" si="77"/>
        <v>7</v>
      </c>
      <c r="J266" s="146">
        <f t="shared" si="77"/>
        <v>0</v>
      </c>
      <c r="K266" s="147">
        <f t="shared" si="77"/>
        <v>7</v>
      </c>
      <c r="L266" s="164">
        <f t="shared" si="73"/>
        <v>7</v>
      </c>
    </row>
    <row r="267" spans="1:12" ht="12.75">
      <c r="A267" s="474"/>
      <c r="B267" s="70" t="s">
        <v>12</v>
      </c>
      <c r="C267" s="150">
        <v>5</v>
      </c>
      <c r="D267" s="151">
        <v>0</v>
      </c>
      <c r="E267" s="147">
        <f t="shared" si="79"/>
        <v>5</v>
      </c>
      <c r="F267" s="150">
        <v>0</v>
      </c>
      <c r="G267" s="151">
        <v>0</v>
      </c>
      <c r="H267" s="147">
        <f t="shared" si="80"/>
        <v>0</v>
      </c>
      <c r="I267" s="148">
        <f t="shared" si="77"/>
        <v>5</v>
      </c>
      <c r="J267" s="146">
        <f t="shared" si="77"/>
        <v>0</v>
      </c>
      <c r="K267" s="147">
        <f t="shared" si="77"/>
        <v>5</v>
      </c>
      <c r="L267" s="164">
        <f t="shared" si="73"/>
        <v>5</v>
      </c>
    </row>
    <row r="268" spans="1:12" s="4" customFormat="1" ht="13.5" thickBot="1">
      <c r="A268" s="37" t="s">
        <v>16</v>
      </c>
      <c r="B268" s="74"/>
      <c r="C268" s="154">
        <f>SUM(C264:C267)</f>
        <v>28</v>
      </c>
      <c r="D268" s="155">
        <f>SUM(D264:D267)</f>
        <v>8</v>
      </c>
      <c r="E268" s="156">
        <f t="shared" si="79"/>
        <v>36</v>
      </c>
      <c r="F268" s="154">
        <f>SUM(F264:F267)</f>
        <v>53</v>
      </c>
      <c r="G268" s="155">
        <f>SUM(G264:G267)</f>
        <v>28</v>
      </c>
      <c r="H268" s="156">
        <f t="shared" si="80"/>
        <v>81</v>
      </c>
      <c r="I268" s="157">
        <f t="shared" si="77"/>
        <v>81</v>
      </c>
      <c r="J268" s="155">
        <f t="shared" si="77"/>
        <v>36</v>
      </c>
      <c r="K268" s="156">
        <f t="shared" si="77"/>
        <v>117</v>
      </c>
      <c r="L268" s="165">
        <f t="shared" si="73"/>
        <v>117</v>
      </c>
    </row>
    <row r="269" spans="1:12" s="172" customFormat="1" ht="13.5" thickBot="1">
      <c r="A269" s="166" t="s">
        <v>17</v>
      </c>
      <c r="B269" s="167"/>
      <c r="C269" s="168">
        <f>SUM(C248,C253,C258,C263,C268)</f>
        <v>200</v>
      </c>
      <c r="D269" s="168">
        <f aca="true" t="shared" si="81" ref="D269:J269">SUM(D248,D253,D258,D263,D268)</f>
        <v>33</v>
      </c>
      <c r="E269" s="168">
        <f t="shared" si="81"/>
        <v>233</v>
      </c>
      <c r="F269" s="168">
        <f t="shared" si="81"/>
        <v>189</v>
      </c>
      <c r="G269" s="168">
        <f t="shared" si="81"/>
        <v>99</v>
      </c>
      <c r="H269" s="168">
        <f t="shared" si="81"/>
        <v>288</v>
      </c>
      <c r="I269" s="169">
        <f t="shared" si="81"/>
        <v>389</v>
      </c>
      <c r="J269" s="170">
        <f t="shared" si="81"/>
        <v>132</v>
      </c>
      <c r="K269" s="171">
        <f>SUM(K248+K253+K258+K263+K268)</f>
        <v>521</v>
      </c>
      <c r="L269" s="168">
        <f>SUM(L248,L253,L258,L263,L268)</f>
        <v>521</v>
      </c>
    </row>
    <row r="270" spans="1:12" s="4" customFormat="1" ht="13.5" thickBot="1">
      <c r="A270" s="504" t="s">
        <v>33</v>
      </c>
      <c r="B270" s="505"/>
      <c r="C270" s="505"/>
      <c r="D270" s="505"/>
      <c r="E270" s="505"/>
      <c r="F270" s="505"/>
      <c r="G270" s="505"/>
      <c r="H270" s="505"/>
      <c r="I270" s="505"/>
      <c r="J270" s="505"/>
      <c r="K270" s="505"/>
      <c r="L270" s="506"/>
    </row>
    <row r="271" spans="1:12" s="4" customFormat="1" ht="12.75">
      <c r="A271" s="507" t="s">
        <v>80</v>
      </c>
      <c r="B271" s="68" t="s">
        <v>9</v>
      </c>
      <c r="C271" s="140"/>
      <c r="D271" s="141"/>
      <c r="E271" s="142"/>
      <c r="F271" s="140"/>
      <c r="G271" s="141"/>
      <c r="H271" s="142"/>
      <c r="I271" s="143">
        <v>0</v>
      </c>
      <c r="J271" s="141">
        <v>4</v>
      </c>
      <c r="K271" s="142">
        <f aca="true" t="shared" si="82" ref="K271:K295">SUM(I271:J271)</f>
        <v>4</v>
      </c>
      <c r="L271" s="173">
        <f aca="true" t="shared" si="83" ref="L271:L294">K271</f>
        <v>4</v>
      </c>
    </row>
    <row r="272" spans="1:12" s="4" customFormat="1" ht="12.75">
      <c r="A272" s="507"/>
      <c r="B272" s="69" t="s">
        <v>10</v>
      </c>
      <c r="C272" s="145"/>
      <c r="D272" s="146"/>
      <c r="E272" s="147"/>
      <c r="F272" s="145"/>
      <c r="G272" s="146"/>
      <c r="H272" s="147"/>
      <c r="I272" s="148">
        <v>6</v>
      </c>
      <c r="J272" s="146">
        <v>7</v>
      </c>
      <c r="K272" s="147">
        <f t="shared" si="82"/>
        <v>13</v>
      </c>
      <c r="L272" s="173">
        <f t="shared" si="83"/>
        <v>13</v>
      </c>
    </row>
    <row r="273" spans="1:12" s="4" customFormat="1" ht="12.75">
      <c r="A273" s="507"/>
      <c r="B273" s="69" t="s">
        <v>11</v>
      </c>
      <c r="C273" s="145"/>
      <c r="D273" s="146"/>
      <c r="E273" s="147"/>
      <c r="F273" s="145"/>
      <c r="G273" s="146"/>
      <c r="H273" s="147"/>
      <c r="I273" s="148">
        <v>4</v>
      </c>
      <c r="J273" s="146">
        <v>0</v>
      </c>
      <c r="K273" s="147">
        <f t="shared" si="82"/>
        <v>4</v>
      </c>
      <c r="L273" s="173">
        <f t="shared" si="83"/>
        <v>4</v>
      </c>
    </row>
    <row r="274" spans="1:12" s="4" customFormat="1" ht="12.75">
      <c r="A274" s="508"/>
      <c r="B274" s="69" t="s">
        <v>12</v>
      </c>
      <c r="C274" s="145"/>
      <c r="D274" s="146"/>
      <c r="E274" s="147"/>
      <c r="F274" s="145"/>
      <c r="G274" s="146"/>
      <c r="H274" s="147"/>
      <c r="I274" s="148">
        <v>3</v>
      </c>
      <c r="J274" s="146"/>
      <c r="K274" s="147">
        <f t="shared" si="82"/>
        <v>3</v>
      </c>
      <c r="L274" s="173">
        <f t="shared" si="83"/>
        <v>3</v>
      </c>
    </row>
    <row r="275" spans="1:12" s="4" customFormat="1" ht="13.5" thickBot="1">
      <c r="A275" s="37" t="s">
        <v>16</v>
      </c>
      <c r="B275" s="74"/>
      <c r="C275" s="154"/>
      <c r="D275" s="155"/>
      <c r="E275" s="156"/>
      <c r="F275" s="154"/>
      <c r="G275" s="155"/>
      <c r="H275" s="156"/>
      <c r="I275" s="174">
        <f>SUM(I271:I274)</f>
        <v>13</v>
      </c>
      <c r="J275" s="155">
        <f>SUM(J271:J274)</f>
        <v>11</v>
      </c>
      <c r="K275" s="156">
        <f t="shared" si="82"/>
        <v>24</v>
      </c>
      <c r="L275" s="175">
        <f t="shared" si="83"/>
        <v>24</v>
      </c>
    </row>
    <row r="276" spans="1:12" s="4" customFormat="1" ht="12.75">
      <c r="A276" s="509" t="s">
        <v>84</v>
      </c>
      <c r="B276" s="69" t="s">
        <v>9</v>
      </c>
      <c r="C276" s="140"/>
      <c r="D276" s="141"/>
      <c r="E276" s="142"/>
      <c r="F276" s="140"/>
      <c r="G276" s="141"/>
      <c r="H276" s="142"/>
      <c r="I276" s="143">
        <v>0</v>
      </c>
      <c r="J276" s="141">
        <v>0</v>
      </c>
      <c r="K276" s="142">
        <f t="shared" si="82"/>
        <v>0</v>
      </c>
      <c r="L276" s="176">
        <f t="shared" si="83"/>
        <v>0</v>
      </c>
    </row>
    <row r="277" spans="1:12" s="4" customFormat="1" ht="12.75">
      <c r="A277" s="507"/>
      <c r="B277" s="69" t="s">
        <v>10</v>
      </c>
      <c r="C277" s="145"/>
      <c r="D277" s="146"/>
      <c r="E277" s="147"/>
      <c r="F277" s="145"/>
      <c r="G277" s="146"/>
      <c r="H277" s="147"/>
      <c r="I277" s="148">
        <v>0</v>
      </c>
      <c r="J277" s="146">
        <v>2</v>
      </c>
      <c r="K277" s="147">
        <f t="shared" si="82"/>
        <v>2</v>
      </c>
      <c r="L277" s="176">
        <f t="shared" si="83"/>
        <v>2</v>
      </c>
    </row>
    <row r="278" spans="1:12" s="4" customFormat="1" ht="12.75">
      <c r="A278" s="507"/>
      <c r="B278" s="69" t="s">
        <v>11</v>
      </c>
      <c r="C278" s="145"/>
      <c r="D278" s="146"/>
      <c r="E278" s="147"/>
      <c r="F278" s="145"/>
      <c r="G278" s="146"/>
      <c r="H278" s="147"/>
      <c r="I278" s="148">
        <v>0</v>
      </c>
      <c r="J278" s="146">
        <v>0</v>
      </c>
      <c r="K278" s="147">
        <f t="shared" si="82"/>
        <v>0</v>
      </c>
      <c r="L278" s="176">
        <f t="shared" si="83"/>
        <v>0</v>
      </c>
    </row>
    <row r="279" spans="1:12" s="4" customFormat="1" ht="12.75">
      <c r="A279" s="508"/>
      <c r="B279" s="69" t="s">
        <v>12</v>
      </c>
      <c r="C279" s="145"/>
      <c r="D279" s="146"/>
      <c r="E279" s="147"/>
      <c r="F279" s="145"/>
      <c r="G279" s="146"/>
      <c r="H279" s="147"/>
      <c r="I279" s="148">
        <v>1</v>
      </c>
      <c r="J279" s="146">
        <v>0</v>
      </c>
      <c r="K279" s="147">
        <f t="shared" si="82"/>
        <v>1</v>
      </c>
      <c r="L279" s="176">
        <f t="shared" si="83"/>
        <v>1</v>
      </c>
    </row>
    <row r="280" spans="1:12" s="4" customFormat="1" ht="13.5" thickBot="1">
      <c r="A280" s="37" t="s">
        <v>16</v>
      </c>
      <c r="B280" s="74"/>
      <c r="C280" s="154"/>
      <c r="D280" s="155"/>
      <c r="E280" s="156"/>
      <c r="F280" s="154"/>
      <c r="G280" s="155"/>
      <c r="H280" s="156"/>
      <c r="I280" s="174">
        <f>SUM(I276:I279)</f>
        <v>1</v>
      </c>
      <c r="J280" s="155">
        <f>SUM(J276:J279)</f>
        <v>2</v>
      </c>
      <c r="K280" s="156">
        <f t="shared" si="82"/>
        <v>3</v>
      </c>
      <c r="L280" s="175">
        <f t="shared" si="83"/>
        <v>3</v>
      </c>
    </row>
    <row r="281" spans="1:12" s="4" customFormat="1" ht="12.75">
      <c r="A281" s="509" t="s">
        <v>85</v>
      </c>
      <c r="B281" s="69" t="s">
        <v>9</v>
      </c>
      <c r="C281" s="140"/>
      <c r="D281" s="141"/>
      <c r="E281" s="142"/>
      <c r="F281" s="140"/>
      <c r="G281" s="141"/>
      <c r="H281" s="142"/>
      <c r="I281" s="143">
        <v>0</v>
      </c>
      <c r="J281" s="141">
        <v>1</v>
      </c>
      <c r="K281" s="142">
        <f t="shared" si="82"/>
        <v>1</v>
      </c>
      <c r="L281" s="176">
        <f t="shared" si="83"/>
        <v>1</v>
      </c>
    </row>
    <row r="282" spans="1:12" s="4" customFormat="1" ht="12.75">
      <c r="A282" s="507"/>
      <c r="B282" s="69" t="s">
        <v>10</v>
      </c>
      <c r="C282" s="145"/>
      <c r="D282" s="146"/>
      <c r="E282" s="147"/>
      <c r="F282" s="145"/>
      <c r="G282" s="146"/>
      <c r="H282" s="147"/>
      <c r="I282" s="148">
        <v>0</v>
      </c>
      <c r="J282" s="146">
        <v>8</v>
      </c>
      <c r="K282" s="147">
        <f t="shared" si="82"/>
        <v>8</v>
      </c>
      <c r="L282" s="176">
        <f t="shared" si="83"/>
        <v>8</v>
      </c>
    </row>
    <row r="283" spans="1:12" s="4" customFormat="1" ht="12.75">
      <c r="A283" s="507"/>
      <c r="B283" s="69" t="s">
        <v>11</v>
      </c>
      <c r="C283" s="145"/>
      <c r="D283" s="146"/>
      <c r="E283" s="147"/>
      <c r="F283" s="145"/>
      <c r="G283" s="146"/>
      <c r="H283" s="147"/>
      <c r="I283" s="148">
        <v>2</v>
      </c>
      <c r="J283" s="146">
        <v>0</v>
      </c>
      <c r="K283" s="147">
        <f t="shared" si="82"/>
        <v>2</v>
      </c>
      <c r="L283" s="176">
        <f t="shared" si="83"/>
        <v>2</v>
      </c>
    </row>
    <row r="284" spans="1:12" s="4" customFormat="1" ht="12.75">
      <c r="A284" s="508"/>
      <c r="B284" s="69" t="s">
        <v>12</v>
      </c>
      <c r="C284" s="145"/>
      <c r="D284" s="146"/>
      <c r="E284" s="147"/>
      <c r="F284" s="145"/>
      <c r="G284" s="146"/>
      <c r="H284" s="147"/>
      <c r="I284" s="148">
        <v>5</v>
      </c>
      <c r="J284" s="146">
        <v>0</v>
      </c>
      <c r="K284" s="147">
        <f t="shared" si="82"/>
        <v>5</v>
      </c>
      <c r="L284" s="176">
        <f t="shared" si="83"/>
        <v>5</v>
      </c>
    </row>
    <row r="285" spans="1:12" s="4" customFormat="1" ht="13.5" thickBot="1">
      <c r="A285" s="37" t="s">
        <v>16</v>
      </c>
      <c r="B285" s="74"/>
      <c r="C285" s="154"/>
      <c r="D285" s="155"/>
      <c r="E285" s="156"/>
      <c r="F285" s="154"/>
      <c r="G285" s="155"/>
      <c r="H285" s="156"/>
      <c r="I285" s="174">
        <f>SUM(I281:I284)</f>
        <v>7</v>
      </c>
      <c r="J285" s="174">
        <f>SUM(J281:J284)</f>
        <v>9</v>
      </c>
      <c r="K285" s="156">
        <f t="shared" si="82"/>
        <v>16</v>
      </c>
      <c r="L285" s="175">
        <f t="shared" si="83"/>
        <v>16</v>
      </c>
    </row>
    <row r="286" spans="1:12" s="4" customFormat="1" ht="12.75">
      <c r="A286" s="509" t="s">
        <v>99</v>
      </c>
      <c r="B286" s="69" t="s">
        <v>9</v>
      </c>
      <c r="C286" s="140"/>
      <c r="D286" s="141"/>
      <c r="E286" s="142"/>
      <c r="F286" s="140"/>
      <c r="G286" s="141"/>
      <c r="H286" s="142"/>
      <c r="I286" s="143">
        <v>0</v>
      </c>
      <c r="J286" s="141">
        <v>0</v>
      </c>
      <c r="K286" s="142">
        <f t="shared" si="82"/>
        <v>0</v>
      </c>
      <c r="L286" s="176">
        <f t="shared" si="83"/>
        <v>0</v>
      </c>
    </row>
    <row r="287" spans="1:12" s="4" customFormat="1" ht="12.75">
      <c r="A287" s="510"/>
      <c r="B287" s="69" t="s">
        <v>10</v>
      </c>
      <c r="C287" s="145"/>
      <c r="D287" s="146"/>
      <c r="E287" s="147"/>
      <c r="F287" s="145"/>
      <c r="G287" s="146"/>
      <c r="H287" s="147"/>
      <c r="I287" s="148">
        <v>0</v>
      </c>
      <c r="J287" s="146">
        <v>4</v>
      </c>
      <c r="K287" s="147">
        <f t="shared" si="82"/>
        <v>4</v>
      </c>
      <c r="L287" s="176">
        <f t="shared" si="83"/>
        <v>4</v>
      </c>
    </row>
    <row r="288" spans="1:12" s="4" customFormat="1" ht="12.75">
      <c r="A288" s="510"/>
      <c r="B288" s="69" t="s">
        <v>11</v>
      </c>
      <c r="C288" s="145"/>
      <c r="D288" s="146"/>
      <c r="E288" s="147"/>
      <c r="F288" s="145"/>
      <c r="G288" s="146"/>
      <c r="H288" s="147"/>
      <c r="I288" s="148">
        <v>0</v>
      </c>
      <c r="J288" s="146">
        <v>0</v>
      </c>
      <c r="K288" s="147">
        <f t="shared" si="82"/>
        <v>0</v>
      </c>
      <c r="L288" s="176">
        <f t="shared" si="83"/>
        <v>0</v>
      </c>
    </row>
    <row r="289" spans="1:12" s="4" customFormat="1" ht="12.75">
      <c r="A289" s="511"/>
      <c r="B289" s="69" t="s">
        <v>12</v>
      </c>
      <c r="C289" s="145"/>
      <c r="D289" s="146"/>
      <c r="E289" s="147"/>
      <c r="F289" s="145"/>
      <c r="G289" s="146"/>
      <c r="H289" s="147"/>
      <c r="I289" s="148">
        <v>2</v>
      </c>
      <c r="J289" s="146">
        <v>0</v>
      </c>
      <c r="K289" s="147">
        <f t="shared" si="82"/>
        <v>2</v>
      </c>
      <c r="L289" s="176">
        <f t="shared" si="83"/>
        <v>2</v>
      </c>
    </row>
    <row r="290" spans="1:12" s="4" customFormat="1" ht="13.5" thickBot="1">
      <c r="A290" s="37" t="s">
        <v>16</v>
      </c>
      <c r="B290" s="74"/>
      <c r="C290" s="154"/>
      <c r="D290" s="155"/>
      <c r="E290" s="156"/>
      <c r="F290" s="154"/>
      <c r="G290" s="155"/>
      <c r="H290" s="156"/>
      <c r="I290" s="174">
        <f>SUM(I286:I289)</f>
        <v>2</v>
      </c>
      <c r="J290" s="155">
        <f>SUM(J286:J289)</f>
        <v>4</v>
      </c>
      <c r="K290" s="156">
        <f t="shared" si="82"/>
        <v>6</v>
      </c>
      <c r="L290" s="175">
        <f t="shared" si="83"/>
        <v>6</v>
      </c>
    </row>
    <row r="291" spans="1:12" s="4" customFormat="1" ht="12.75">
      <c r="A291" s="503" t="s">
        <v>81</v>
      </c>
      <c r="B291" s="177" t="s">
        <v>9</v>
      </c>
      <c r="C291" s="512"/>
      <c r="D291" s="513"/>
      <c r="E291" s="513"/>
      <c r="F291" s="513"/>
      <c r="G291" s="513"/>
      <c r="H291" s="514"/>
      <c r="I291" s="25">
        <v>0</v>
      </c>
      <c r="J291" s="178">
        <v>0</v>
      </c>
      <c r="K291" s="179">
        <f t="shared" si="82"/>
        <v>0</v>
      </c>
      <c r="L291" s="180">
        <f t="shared" si="83"/>
        <v>0</v>
      </c>
    </row>
    <row r="292" spans="1:12" s="4" customFormat="1" ht="12.75">
      <c r="A292" s="473"/>
      <c r="B292" s="33" t="s">
        <v>10</v>
      </c>
      <c r="C292" s="515"/>
      <c r="D292" s="487"/>
      <c r="E292" s="487"/>
      <c r="F292" s="487"/>
      <c r="G292" s="487"/>
      <c r="H292" s="516"/>
      <c r="I292" s="30">
        <v>0</v>
      </c>
      <c r="J292" s="35">
        <v>0</v>
      </c>
      <c r="K292" s="71">
        <f t="shared" si="82"/>
        <v>0</v>
      </c>
      <c r="L292" s="180">
        <f t="shared" si="83"/>
        <v>0</v>
      </c>
    </row>
    <row r="293" spans="1:12" ht="12.75">
      <c r="A293" s="473"/>
      <c r="B293" s="33" t="s">
        <v>11</v>
      </c>
      <c r="C293" s="515"/>
      <c r="D293" s="487"/>
      <c r="E293" s="487"/>
      <c r="F293" s="487"/>
      <c r="G293" s="487"/>
      <c r="H293" s="516"/>
      <c r="I293" s="30">
        <v>2</v>
      </c>
      <c r="J293" s="35">
        <v>0</v>
      </c>
      <c r="K293" s="71">
        <f t="shared" si="82"/>
        <v>2</v>
      </c>
      <c r="L293" s="180">
        <f t="shared" si="83"/>
        <v>2</v>
      </c>
    </row>
    <row r="294" spans="1:12" ht="12.75">
      <c r="A294" s="474"/>
      <c r="B294" s="33" t="s">
        <v>12</v>
      </c>
      <c r="C294" s="517"/>
      <c r="D294" s="518"/>
      <c r="E294" s="518"/>
      <c r="F294" s="487"/>
      <c r="G294" s="487"/>
      <c r="H294" s="516"/>
      <c r="I294" s="30">
        <v>4</v>
      </c>
      <c r="J294" s="35">
        <v>0</v>
      </c>
      <c r="K294" s="71">
        <f t="shared" si="82"/>
        <v>4</v>
      </c>
      <c r="L294" s="180">
        <f t="shared" si="83"/>
        <v>4</v>
      </c>
    </row>
    <row r="295" spans="1:12" ht="13.5" thickBot="1">
      <c r="A295" s="37" t="s">
        <v>16</v>
      </c>
      <c r="B295" s="74"/>
      <c r="C295" s="519"/>
      <c r="D295" s="489"/>
      <c r="E295" s="489"/>
      <c r="F295" s="489"/>
      <c r="G295" s="489"/>
      <c r="H295" s="520"/>
      <c r="I295" s="181">
        <f>SUM(I291:I294)</f>
        <v>6</v>
      </c>
      <c r="J295" s="182">
        <f>SUM(J291:J294)</f>
        <v>0</v>
      </c>
      <c r="K295" s="183">
        <f t="shared" si="82"/>
        <v>6</v>
      </c>
      <c r="L295" s="184">
        <f>SUM(L291:L294)</f>
        <v>6</v>
      </c>
    </row>
    <row r="296" spans="1:12" ht="13.5" thickBot="1">
      <c r="A296" s="466" t="s">
        <v>17</v>
      </c>
      <c r="B296" s="461"/>
      <c r="C296" s="185"/>
      <c r="D296" s="186"/>
      <c r="E296" s="186"/>
      <c r="F296" s="186"/>
      <c r="G296" s="186"/>
      <c r="H296" s="187"/>
      <c r="I296" s="123">
        <f>SUM(I275,I280,I285,I290,I295)</f>
        <v>29</v>
      </c>
      <c r="J296" s="188">
        <f>SUM(J275,J280,J285,J290,J295)</f>
        <v>26</v>
      </c>
      <c r="K296" s="188">
        <f>SUM(K275,K280,K285,K290,K295)</f>
        <v>55</v>
      </c>
      <c r="L296" s="189">
        <f>SUM(L275,L280,L285,L290,L295)</f>
        <v>55</v>
      </c>
    </row>
    <row r="297" spans="9:12" ht="12.75">
      <c r="I297" s="467" t="s">
        <v>18</v>
      </c>
      <c r="J297" s="468"/>
      <c r="K297" s="468"/>
      <c r="L297" s="20">
        <v>0</v>
      </c>
    </row>
    <row r="298" spans="9:12" ht="13.5" thickBot="1">
      <c r="I298" s="469" t="s">
        <v>19</v>
      </c>
      <c r="J298" s="470"/>
      <c r="K298" s="470"/>
      <c r="L298" s="66">
        <v>11</v>
      </c>
    </row>
    <row r="299" spans="9:12" ht="12.75">
      <c r="I299" s="467" t="s">
        <v>27</v>
      </c>
      <c r="J299" s="468"/>
      <c r="K299" s="468"/>
      <c r="L299" s="20">
        <v>0</v>
      </c>
    </row>
    <row r="300" spans="9:12" ht="13.5" thickBot="1">
      <c r="I300" s="521" t="s">
        <v>28</v>
      </c>
      <c r="J300" s="522"/>
      <c r="K300" s="522"/>
      <c r="L300" s="66">
        <v>4</v>
      </c>
    </row>
    <row r="301" spans="9:12" ht="15.75" thickBot="1">
      <c r="I301" s="478" t="s">
        <v>16</v>
      </c>
      <c r="J301" s="479"/>
      <c r="K301" s="479"/>
      <c r="L301" s="76">
        <f>SUM(L300,L242,L269,L296,L297,L298,L299)</f>
        <v>2016</v>
      </c>
    </row>
    <row r="302" spans="8:12" ht="15">
      <c r="H302" s="6"/>
      <c r="I302" s="112"/>
      <c r="J302" s="112"/>
      <c r="K302" s="112"/>
      <c r="L302" s="113"/>
    </row>
    <row r="303" spans="1:12" ht="15.75" thickBot="1">
      <c r="A303" s="397"/>
      <c r="B303" s="396"/>
      <c r="C303" s="396"/>
      <c r="D303" s="396"/>
      <c r="E303" s="396"/>
      <c r="F303" s="396"/>
      <c r="G303" s="396"/>
      <c r="H303" s="396"/>
      <c r="I303" s="398"/>
      <c r="J303" s="398"/>
      <c r="K303" s="398"/>
      <c r="L303" s="399"/>
    </row>
    <row r="304" spans="1:12" ht="15.75" thickBot="1">
      <c r="A304" s="493" t="s">
        <v>30</v>
      </c>
      <c r="B304" s="493"/>
      <c r="C304" s="493"/>
      <c r="D304" s="493"/>
      <c r="E304" s="493"/>
      <c r="F304" s="493"/>
      <c r="G304" s="493"/>
      <c r="H304" s="493"/>
      <c r="I304" s="493"/>
      <c r="J304" s="493"/>
      <c r="K304" s="493"/>
      <c r="L304" s="493"/>
    </row>
    <row r="305" spans="1:12" ht="13.5" thickBot="1">
      <c r="A305" s="523" t="s">
        <v>3</v>
      </c>
      <c r="B305" s="523" t="s">
        <v>4</v>
      </c>
      <c r="C305" s="524" t="s">
        <v>5</v>
      </c>
      <c r="D305" s="524"/>
      <c r="E305" s="524"/>
      <c r="F305" s="524" t="s">
        <v>6</v>
      </c>
      <c r="G305" s="524"/>
      <c r="H305" s="524"/>
      <c r="I305" s="524" t="s">
        <v>7</v>
      </c>
      <c r="J305" s="524"/>
      <c r="K305" s="524"/>
      <c r="L305" s="523" t="s">
        <v>8</v>
      </c>
    </row>
    <row r="306" spans="1:12" ht="13.5" thickBot="1">
      <c r="A306" s="547"/>
      <c r="B306" s="459"/>
      <c r="C306" s="17" t="s">
        <v>13</v>
      </c>
      <c r="D306" s="17" t="s">
        <v>15</v>
      </c>
      <c r="E306" s="18" t="s">
        <v>14</v>
      </c>
      <c r="F306" s="17" t="s">
        <v>13</v>
      </c>
      <c r="G306" s="17" t="s">
        <v>15</v>
      </c>
      <c r="H306" s="18" t="s">
        <v>14</v>
      </c>
      <c r="I306" s="19" t="s">
        <v>13</v>
      </c>
      <c r="J306" s="17" t="s">
        <v>15</v>
      </c>
      <c r="K306" s="18" t="s">
        <v>14</v>
      </c>
      <c r="L306" s="459"/>
    </row>
    <row r="307" spans="1:12" ht="12.75">
      <c r="A307" s="507"/>
      <c r="B307" s="191" t="s">
        <v>9</v>
      </c>
      <c r="C307" s="140">
        <v>73</v>
      </c>
      <c r="D307" s="141">
        <v>14</v>
      </c>
      <c r="E307" s="142">
        <f>SUM(C307:D307)</f>
        <v>87</v>
      </c>
      <c r="F307" s="140">
        <v>53</v>
      </c>
      <c r="G307" s="141">
        <v>43</v>
      </c>
      <c r="H307" s="142">
        <f>SUM(F307:G307)</f>
        <v>96</v>
      </c>
      <c r="I307" s="439">
        <f aca="true" t="shared" si="84" ref="I307:J311">SUM(C307+F307)</f>
        <v>126</v>
      </c>
      <c r="J307" s="440">
        <f t="shared" si="84"/>
        <v>57</v>
      </c>
      <c r="K307" s="441">
        <f>SUM(I307:J307)</f>
        <v>183</v>
      </c>
      <c r="L307" s="84">
        <f>K307</f>
        <v>183</v>
      </c>
    </row>
    <row r="308" spans="1:12" s="4" customFormat="1" ht="12.75">
      <c r="A308" s="507"/>
      <c r="B308" s="192" t="s">
        <v>10</v>
      </c>
      <c r="C308" s="145">
        <v>99</v>
      </c>
      <c r="D308" s="146">
        <v>15</v>
      </c>
      <c r="E308" s="147">
        <f>SUM(C308:D308)</f>
        <v>114</v>
      </c>
      <c r="F308" s="145">
        <v>0</v>
      </c>
      <c r="G308" s="146">
        <v>28</v>
      </c>
      <c r="H308" s="147">
        <f>SUM(F308:G308)</f>
        <v>28</v>
      </c>
      <c r="I308" s="148">
        <f t="shared" si="84"/>
        <v>99</v>
      </c>
      <c r="J308" s="146">
        <f t="shared" si="84"/>
        <v>43</v>
      </c>
      <c r="K308" s="147">
        <f>SUM(I308:J308)</f>
        <v>142</v>
      </c>
      <c r="L308" s="31">
        <f>K308</f>
        <v>142</v>
      </c>
    </row>
    <row r="309" spans="1:12" ht="12.75">
      <c r="A309" s="507"/>
      <c r="B309" s="192" t="s">
        <v>11</v>
      </c>
      <c r="C309" s="145">
        <v>92</v>
      </c>
      <c r="D309" s="146">
        <v>0</v>
      </c>
      <c r="E309" s="147">
        <f>SUM(C309:D309)</f>
        <v>92</v>
      </c>
      <c r="F309" s="145">
        <v>0</v>
      </c>
      <c r="G309" s="146">
        <v>1</v>
      </c>
      <c r="H309" s="147">
        <f>SUM(F309:G309)</f>
        <v>1</v>
      </c>
      <c r="I309" s="148">
        <f>SUM(C309+F309)</f>
        <v>92</v>
      </c>
      <c r="J309" s="146">
        <f>SUM(D309+G309)</f>
        <v>1</v>
      </c>
      <c r="K309" s="147">
        <f>SUM(I309:J309)</f>
        <v>93</v>
      </c>
      <c r="L309" s="31">
        <f>K309</f>
        <v>93</v>
      </c>
    </row>
    <row r="310" spans="1:12" ht="12.75">
      <c r="A310" s="508"/>
      <c r="B310" s="193" t="s">
        <v>12</v>
      </c>
      <c r="C310" s="150">
        <v>236</v>
      </c>
      <c r="D310" s="151">
        <v>0</v>
      </c>
      <c r="E310" s="152">
        <f>SUM(C310:D310)</f>
        <v>236</v>
      </c>
      <c r="F310" s="150">
        <v>0</v>
      </c>
      <c r="G310" s="151">
        <v>0</v>
      </c>
      <c r="H310" s="152">
        <f>SUM(F310:G310)</f>
        <v>0</v>
      </c>
      <c r="I310" s="148">
        <f>SUM(C310+F310)</f>
        <v>236</v>
      </c>
      <c r="J310" s="151">
        <f>SUM(D310+G310)</f>
        <v>0</v>
      </c>
      <c r="K310" s="152">
        <f>SUM(I310:J310)</f>
        <v>236</v>
      </c>
      <c r="L310" s="104">
        <f>K310</f>
        <v>236</v>
      </c>
    </row>
    <row r="311" spans="1:12" ht="13.5" thickBot="1">
      <c r="A311" s="37" t="s">
        <v>16</v>
      </c>
      <c r="B311" s="442"/>
      <c r="C311" s="154">
        <f>SUM(C307:C310)</f>
        <v>500</v>
      </c>
      <c r="D311" s="155">
        <f>SUM(D307:D310)</f>
        <v>29</v>
      </c>
      <c r="E311" s="156">
        <f>SUM(C311:D311)</f>
        <v>529</v>
      </c>
      <c r="F311" s="154">
        <f>SUM(F307:F310)</f>
        <v>53</v>
      </c>
      <c r="G311" s="155">
        <f>SUM(G307:G310)</f>
        <v>72</v>
      </c>
      <c r="H311" s="156">
        <f>SUM(F311:G311)</f>
        <v>125</v>
      </c>
      <c r="I311" s="148">
        <f t="shared" si="84"/>
        <v>553</v>
      </c>
      <c r="J311" s="146">
        <f t="shared" si="84"/>
        <v>101</v>
      </c>
      <c r="K311" s="147">
        <f>SUM(I311:J311)</f>
        <v>654</v>
      </c>
      <c r="L311" s="31">
        <f>SUM(L307:L310)</f>
        <v>654</v>
      </c>
    </row>
    <row r="312" spans="1:12" s="4" customFormat="1" ht="13.5" thickBot="1">
      <c r="A312" s="504" t="s">
        <v>33</v>
      </c>
      <c r="B312" s="505"/>
      <c r="C312" s="505"/>
      <c r="D312" s="505"/>
      <c r="E312" s="505"/>
      <c r="F312" s="505"/>
      <c r="G312" s="505"/>
      <c r="H312" s="505"/>
      <c r="I312" s="505"/>
      <c r="J312" s="505"/>
      <c r="K312" s="505"/>
      <c r="L312" s="525"/>
    </row>
    <row r="313" spans="1:12" s="4" customFormat="1" ht="13.5" thickBot="1">
      <c r="A313" s="548" t="s">
        <v>33</v>
      </c>
      <c r="B313" s="485"/>
      <c r="C313" s="485"/>
      <c r="D313" s="485"/>
      <c r="E313" s="485"/>
      <c r="F313" s="485"/>
      <c r="G313" s="485"/>
      <c r="H313" s="485"/>
      <c r="I313" s="19" t="s">
        <v>13</v>
      </c>
      <c r="J313" s="17" t="s">
        <v>15</v>
      </c>
      <c r="K313" s="18" t="s">
        <v>14</v>
      </c>
      <c r="L313" s="13" t="s">
        <v>8</v>
      </c>
    </row>
    <row r="314" spans="1:12" s="4" customFormat="1" ht="12.75">
      <c r="A314" s="549"/>
      <c r="B314" s="98" t="s">
        <v>9</v>
      </c>
      <c r="C314" s="551"/>
      <c r="D314" s="551"/>
      <c r="E314" s="551"/>
      <c r="F314" s="551"/>
      <c r="G314" s="551"/>
      <c r="H314" s="552"/>
      <c r="I314" s="143">
        <v>0</v>
      </c>
      <c r="J314" s="218">
        <v>11</v>
      </c>
      <c r="K314" s="444">
        <f>SUM(I314:J314)</f>
        <v>11</v>
      </c>
      <c r="L314" s="200">
        <f>K314</f>
        <v>11</v>
      </c>
    </row>
    <row r="315" spans="1:12" s="4" customFormat="1" ht="12.75">
      <c r="A315" s="549"/>
      <c r="B315" s="98" t="s">
        <v>10</v>
      </c>
      <c r="C315" s="552"/>
      <c r="D315" s="553"/>
      <c r="E315" s="553"/>
      <c r="F315" s="553"/>
      <c r="G315" s="553"/>
      <c r="H315" s="553"/>
      <c r="I315" s="148">
        <v>7</v>
      </c>
      <c r="J315" s="151">
        <v>19</v>
      </c>
      <c r="K315" s="152">
        <f>SUM(I315:J315)</f>
        <v>26</v>
      </c>
      <c r="L315" s="72">
        <f>K315</f>
        <v>26</v>
      </c>
    </row>
    <row r="316" spans="1:12" ht="12.75">
      <c r="A316" s="549"/>
      <c r="B316" s="98" t="s">
        <v>11</v>
      </c>
      <c r="C316" s="552"/>
      <c r="D316" s="553"/>
      <c r="E316" s="553"/>
      <c r="F316" s="553"/>
      <c r="G316" s="553"/>
      <c r="H316" s="553"/>
      <c r="I316" s="148">
        <v>17</v>
      </c>
      <c r="J316" s="151">
        <v>2</v>
      </c>
      <c r="K316" s="152">
        <f>SUM(I316:J316)</f>
        <v>19</v>
      </c>
      <c r="L316" s="72">
        <f>K316</f>
        <v>19</v>
      </c>
    </row>
    <row r="317" spans="1:12" ht="12.75">
      <c r="A317" s="550"/>
      <c r="B317" s="193" t="s">
        <v>12</v>
      </c>
      <c r="C317" s="552"/>
      <c r="D317" s="553"/>
      <c r="E317" s="553"/>
      <c r="F317" s="553"/>
      <c r="G317" s="553"/>
      <c r="H317" s="553"/>
      <c r="I317" s="148">
        <v>52</v>
      </c>
      <c r="J317" s="151">
        <v>0</v>
      </c>
      <c r="K317" s="152">
        <f>SUM(I317:J317)</f>
        <v>52</v>
      </c>
      <c r="L317" s="72">
        <f>K317</f>
        <v>52</v>
      </c>
    </row>
    <row r="318" spans="1:12" ht="13.5" thickBot="1">
      <c r="A318" s="37" t="s">
        <v>16</v>
      </c>
      <c r="B318" s="442"/>
      <c r="C318" s="554"/>
      <c r="D318" s="555"/>
      <c r="E318" s="555"/>
      <c r="F318" s="555"/>
      <c r="G318" s="555"/>
      <c r="H318" s="555"/>
      <c r="I318" s="157">
        <f>SUM(I314:I317)</f>
        <v>76</v>
      </c>
      <c r="J318" s="155">
        <f>SUM(J314:J317)</f>
        <v>32</v>
      </c>
      <c r="K318" s="156">
        <f>SUM(K314:K317)</f>
        <v>108</v>
      </c>
      <c r="L318" s="61">
        <f>SUM(L314:L317)</f>
        <v>108</v>
      </c>
    </row>
    <row r="319" spans="1:12" ht="12.75">
      <c r="A319" s="446"/>
      <c r="B319" s="231"/>
      <c r="C319" s="231"/>
      <c r="D319" s="231"/>
      <c r="E319" s="231"/>
      <c r="F319" s="231"/>
      <c r="G319" s="231"/>
      <c r="H319" s="231"/>
      <c r="I319" s="467" t="s">
        <v>18</v>
      </c>
      <c r="J319" s="468"/>
      <c r="K319" s="468"/>
      <c r="L319" s="20">
        <v>0</v>
      </c>
    </row>
    <row r="320" spans="1:12" ht="13.5" thickBot="1">
      <c r="A320" s="446"/>
      <c r="B320" s="231"/>
      <c r="C320" s="231"/>
      <c r="D320" s="231"/>
      <c r="E320" s="231"/>
      <c r="F320" s="231"/>
      <c r="G320" s="231"/>
      <c r="H320" s="231"/>
      <c r="I320" s="469" t="s">
        <v>19</v>
      </c>
      <c r="J320" s="470"/>
      <c r="K320" s="470"/>
      <c r="L320" s="66">
        <v>284</v>
      </c>
    </row>
    <row r="321" spans="1:12" ht="15.75" thickBot="1">
      <c r="A321" s="446"/>
      <c r="B321" s="231"/>
      <c r="C321" s="231"/>
      <c r="D321" s="231"/>
      <c r="E321" s="231"/>
      <c r="F321" s="231"/>
      <c r="G321" s="231"/>
      <c r="H321" s="231"/>
      <c r="I321" s="478" t="s">
        <v>16</v>
      </c>
      <c r="J321" s="479"/>
      <c r="K321" s="479"/>
      <c r="L321" s="76">
        <f>SUM(L318+L311+L319+L320)</f>
        <v>1046</v>
      </c>
    </row>
    <row r="322" spans="1:12" ht="15.75" thickBot="1">
      <c r="A322" s="190"/>
      <c r="B322" s="6"/>
      <c r="C322" s="6"/>
      <c r="D322" s="6"/>
      <c r="E322" s="6"/>
      <c r="F322" s="6"/>
      <c r="G322" s="6"/>
      <c r="H322" s="6"/>
      <c r="I322" s="111"/>
      <c r="J322" s="112"/>
      <c r="K322" s="112"/>
      <c r="L322" s="113"/>
    </row>
    <row r="323" spans="1:12" ht="15.75" thickBot="1">
      <c r="A323" s="493" t="s">
        <v>29</v>
      </c>
      <c r="B323" s="493"/>
      <c r="C323" s="493"/>
      <c r="D323" s="493"/>
      <c r="E323" s="493"/>
      <c r="F323" s="493"/>
      <c r="G323" s="493"/>
      <c r="H323" s="493"/>
      <c r="I323" s="493"/>
      <c r="J323" s="493"/>
      <c r="K323" s="493"/>
      <c r="L323" s="493"/>
    </row>
    <row r="324" spans="1:12" ht="13.5" thickBot="1">
      <c r="A324" s="459" t="s">
        <v>3</v>
      </c>
      <c r="B324" s="459" t="s">
        <v>4</v>
      </c>
      <c r="C324" s="462" t="s">
        <v>5</v>
      </c>
      <c r="D324" s="462"/>
      <c r="E324" s="462"/>
      <c r="F324" s="462" t="s">
        <v>6</v>
      </c>
      <c r="G324" s="462"/>
      <c r="H324" s="462"/>
      <c r="I324" s="462" t="s">
        <v>7</v>
      </c>
      <c r="J324" s="462"/>
      <c r="K324" s="462"/>
      <c r="L324" s="459" t="s">
        <v>8</v>
      </c>
    </row>
    <row r="325" spans="1:12" ht="13.5" thickBot="1">
      <c r="A325" s="460"/>
      <c r="B325" s="459"/>
      <c r="C325" s="17" t="s">
        <v>13</v>
      </c>
      <c r="D325" s="17" t="s">
        <v>15</v>
      </c>
      <c r="E325" s="18" t="s">
        <v>14</v>
      </c>
      <c r="F325" s="17" t="s">
        <v>13</v>
      </c>
      <c r="G325" s="17" t="s">
        <v>15</v>
      </c>
      <c r="H325" s="18" t="s">
        <v>14</v>
      </c>
      <c r="I325" s="19" t="s">
        <v>13</v>
      </c>
      <c r="J325" s="17" t="s">
        <v>15</v>
      </c>
      <c r="K325" s="18" t="s">
        <v>14</v>
      </c>
      <c r="L325" s="459"/>
    </row>
    <row r="326" spans="1:12" ht="12.75">
      <c r="A326" s="464" t="s">
        <v>34</v>
      </c>
      <c r="B326" s="191" t="s">
        <v>9</v>
      </c>
      <c r="C326" s="223">
        <v>15</v>
      </c>
      <c r="D326" s="223">
        <v>4</v>
      </c>
      <c r="E326" s="223">
        <f>SUM(C326:D326)</f>
        <v>19</v>
      </c>
      <c r="F326" s="223">
        <v>2</v>
      </c>
      <c r="G326" s="223">
        <v>2</v>
      </c>
      <c r="H326" s="223">
        <f>SUM(F326:G326)</f>
        <v>4</v>
      </c>
      <c r="I326" s="100">
        <f aca="true" t="shared" si="85" ref="I326:J349">SUM(C326+F326)</f>
        <v>17</v>
      </c>
      <c r="J326" s="48">
        <f t="shared" si="85"/>
        <v>6</v>
      </c>
      <c r="K326" s="49">
        <f aca="true" t="shared" si="86" ref="K326:K364">SUM(I326:J326)</f>
        <v>23</v>
      </c>
      <c r="L326" s="84">
        <f aca="true" t="shared" si="87" ref="L326:L369">K326</f>
        <v>23</v>
      </c>
    </row>
    <row r="327" spans="1:12" s="4" customFormat="1" ht="12.75">
      <c r="A327" s="464"/>
      <c r="B327" s="192" t="s">
        <v>10</v>
      </c>
      <c r="C327" s="223">
        <v>12</v>
      </c>
      <c r="D327" s="223">
        <v>8</v>
      </c>
      <c r="E327" s="223">
        <f aca="true" t="shared" si="88" ref="E327:E370">SUM(C327:D327)</f>
        <v>20</v>
      </c>
      <c r="F327" s="223">
        <v>0</v>
      </c>
      <c r="G327" s="223">
        <v>3</v>
      </c>
      <c r="H327" s="223">
        <f aca="true" t="shared" si="89" ref="H327:H370">SUM(F327:G327)</f>
        <v>3</v>
      </c>
      <c r="I327" s="30">
        <f t="shared" si="85"/>
        <v>12</v>
      </c>
      <c r="J327" s="29">
        <f t="shared" si="85"/>
        <v>11</v>
      </c>
      <c r="K327" s="23">
        <f t="shared" si="86"/>
        <v>23</v>
      </c>
      <c r="L327" s="31">
        <f t="shared" si="87"/>
        <v>23</v>
      </c>
    </row>
    <row r="328" spans="1:12" ht="12.75">
      <c r="A328" s="464"/>
      <c r="B328" s="192" t="s">
        <v>11</v>
      </c>
      <c r="C328" s="223">
        <v>10</v>
      </c>
      <c r="D328" s="223">
        <v>0</v>
      </c>
      <c r="E328" s="223">
        <f t="shared" si="88"/>
        <v>10</v>
      </c>
      <c r="F328" s="223">
        <v>0</v>
      </c>
      <c r="G328" s="223">
        <v>0</v>
      </c>
      <c r="H328" s="223">
        <f t="shared" si="89"/>
        <v>0</v>
      </c>
      <c r="I328" s="30">
        <f t="shared" si="85"/>
        <v>10</v>
      </c>
      <c r="J328" s="29">
        <f t="shared" si="85"/>
        <v>0</v>
      </c>
      <c r="K328" s="23">
        <f t="shared" si="86"/>
        <v>10</v>
      </c>
      <c r="L328" s="31">
        <f t="shared" si="87"/>
        <v>10</v>
      </c>
    </row>
    <row r="329" spans="1:12" ht="12.75">
      <c r="A329" s="465"/>
      <c r="B329" s="193" t="s">
        <v>12</v>
      </c>
      <c r="C329" s="223">
        <v>42</v>
      </c>
      <c r="D329" s="223">
        <v>1</v>
      </c>
      <c r="E329" s="223">
        <f t="shared" si="88"/>
        <v>43</v>
      </c>
      <c r="F329" s="223">
        <v>0</v>
      </c>
      <c r="G329" s="223">
        <v>0</v>
      </c>
      <c r="H329" s="223">
        <f t="shared" si="89"/>
        <v>0</v>
      </c>
      <c r="I329" s="30">
        <f t="shared" si="85"/>
        <v>42</v>
      </c>
      <c r="J329" s="35">
        <f t="shared" si="85"/>
        <v>1</v>
      </c>
      <c r="K329" s="71">
        <f t="shared" si="86"/>
        <v>43</v>
      </c>
      <c r="L329" s="104">
        <f t="shared" si="87"/>
        <v>43</v>
      </c>
    </row>
    <row r="330" spans="1:12" ht="13.5" thickBot="1">
      <c r="A330" s="37" t="s">
        <v>16</v>
      </c>
      <c r="B330" s="59"/>
      <c r="C330" s="39">
        <f>SUM(C326:C329)</f>
        <v>79</v>
      </c>
      <c r="D330" s="40">
        <f>SUM(D326:D329)</f>
        <v>13</v>
      </c>
      <c r="E330" s="412">
        <f t="shared" si="88"/>
        <v>92</v>
      </c>
      <c r="F330" s="59">
        <f>SUM(F326:F329)</f>
        <v>2</v>
      </c>
      <c r="G330" s="40">
        <f>SUM(G326:G329)</f>
        <v>5</v>
      </c>
      <c r="H330" s="416">
        <f t="shared" si="89"/>
        <v>7</v>
      </c>
      <c r="I330" s="43">
        <f t="shared" si="85"/>
        <v>81</v>
      </c>
      <c r="J330" s="40">
        <f t="shared" si="85"/>
        <v>18</v>
      </c>
      <c r="K330" s="42">
        <f t="shared" si="86"/>
        <v>99</v>
      </c>
      <c r="L330" s="44">
        <f t="shared" si="87"/>
        <v>99</v>
      </c>
    </row>
    <row r="331" spans="1:12" ht="12.75">
      <c r="A331" s="496" t="s">
        <v>100</v>
      </c>
      <c r="B331" s="192" t="s">
        <v>9</v>
      </c>
      <c r="C331" s="223">
        <v>13</v>
      </c>
      <c r="D331" s="223">
        <v>7</v>
      </c>
      <c r="E331" s="413">
        <f t="shared" si="88"/>
        <v>20</v>
      </c>
      <c r="F331" s="223">
        <v>0</v>
      </c>
      <c r="G331" s="223">
        <v>0</v>
      </c>
      <c r="H331" s="415">
        <f t="shared" si="89"/>
        <v>0</v>
      </c>
      <c r="I331" s="100">
        <f t="shared" si="85"/>
        <v>13</v>
      </c>
      <c r="J331" s="48">
        <f t="shared" si="85"/>
        <v>7</v>
      </c>
      <c r="K331" s="49">
        <f t="shared" si="86"/>
        <v>20</v>
      </c>
      <c r="L331" s="84">
        <f t="shared" si="87"/>
        <v>20</v>
      </c>
    </row>
    <row r="332" spans="1:12" s="4" customFormat="1" ht="12.75">
      <c r="A332" s="464"/>
      <c r="B332" s="192" t="s">
        <v>10</v>
      </c>
      <c r="C332" s="223">
        <v>0</v>
      </c>
      <c r="D332" s="223">
        <v>0</v>
      </c>
      <c r="E332" s="223">
        <f t="shared" si="88"/>
        <v>0</v>
      </c>
      <c r="F332" s="223">
        <v>0</v>
      </c>
      <c r="G332" s="223">
        <v>0</v>
      </c>
      <c r="H332" s="223">
        <f t="shared" si="89"/>
        <v>0</v>
      </c>
      <c r="I332" s="30">
        <f t="shared" si="85"/>
        <v>0</v>
      </c>
      <c r="J332" s="29">
        <f t="shared" si="85"/>
        <v>0</v>
      </c>
      <c r="K332" s="23">
        <f t="shared" si="86"/>
        <v>0</v>
      </c>
      <c r="L332" s="31">
        <f t="shared" si="87"/>
        <v>0</v>
      </c>
    </row>
    <row r="333" spans="1:12" ht="12.75">
      <c r="A333" s="464"/>
      <c r="B333" s="192" t="s">
        <v>11</v>
      </c>
      <c r="C333" s="223">
        <v>4</v>
      </c>
      <c r="D333" s="223">
        <v>0</v>
      </c>
      <c r="E333" s="223">
        <f t="shared" si="88"/>
        <v>4</v>
      </c>
      <c r="F333" s="223">
        <v>0</v>
      </c>
      <c r="G333" s="223">
        <v>0</v>
      </c>
      <c r="H333" s="223">
        <f t="shared" si="89"/>
        <v>0</v>
      </c>
      <c r="I333" s="30">
        <f t="shared" si="85"/>
        <v>4</v>
      </c>
      <c r="J333" s="29">
        <f t="shared" si="85"/>
        <v>0</v>
      </c>
      <c r="K333" s="23">
        <f t="shared" si="86"/>
        <v>4</v>
      </c>
      <c r="L333" s="31">
        <f t="shared" si="87"/>
        <v>4</v>
      </c>
    </row>
    <row r="334" spans="1:12" ht="12.75">
      <c r="A334" s="464"/>
      <c r="B334" s="193" t="s">
        <v>12</v>
      </c>
      <c r="C334" s="223">
        <v>8</v>
      </c>
      <c r="D334" s="223">
        <v>0</v>
      </c>
      <c r="E334" s="223">
        <f t="shared" si="88"/>
        <v>8</v>
      </c>
      <c r="F334" s="223">
        <v>0</v>
      </c>
      <c r="G334" s="223">
        <v>0</v>
      </c>
      <c r="H334" s="223">
        <f t="shared" si="89"/>
        <v>0</v>
      </c>
      <c r="I334" s="194">
        <f t="shared" si="85"/>
        <v>8</v>
      </c>
      <c r="J334" s="58">
        <f t="shared" si="85"/>
        <v>0</v>
      </c>
      <c r="K334" s="121">
        <f t="shared" si="86"/>
        <v>8</v>
      </c>
      <c r="L334" s="195">
        <f t="shared" si="87"/>
        <v>8</v>
      </c>
    </row>
    <row r="335" spans="1:12" ht="13.5" thickBot="1">
      <c r="A335" s="37" t="s">
        <v>16</v>
      </c>
      <c r="B335" s="59"/>
      <c r="C335" s="39">
        <f>SUM(C331:C334)</f>
        <v>25</v>
      </c>
      <c r="D335" s="40">
        <f>SUM(D331:D334)</f>
        <v>7</v>
      </c>
      <c r="E335" s="412">
        <f t="shared" si="88"/>
        <v>32</v>
      </c>
      <c r="F335" s="59">
        <f>SUM(F331:F334)</f>
        <v>0</v>
      </c>
      <c r="G335" s="40">
        <f>SUM(G331:G334)</f>
        <v>0</v>
      </c>
      <c r="H335" s="416">
        <f t="shared" si="89"/>
        <v>0</v>
      </c>
      <c r="I335" s="43">
        <f>SUM(C335+F335)</f>
        <v>25</v>
      </c>
      <c r="J335" s="40">
        <f>SUM(D335+G335)</f>
        <v>7</v>
      </c>
      <c r="K335" s="42">
        <f>SUM(I335:J335)</f>
        <v>32</v>
      </c>
      <c r="L335" s="44">
        <f>K335</f>
        <v>32</v>
      </c>
    </row>
    <row r="336" spans="1:12" ht="12.75">
      <c r="A336" s="464" t="s">
        <v>72</v>
      </c>
      <c r="B336" s="191" t="s">
        <v>9</v>
      </c>
      <c r="C336" s="223">
        <v>14</v>
      </c>
      <c r="D336" s="223">
        <v>3</v>
      </c>
      <c r="E336" s="413">
        <f t="shared" si="88"/>
        <v>17</v>
      </c>
      <c r="F336" s="223">
        <v>1</v>
      </c>
      <c r="G336" s="223">
        <v>0</v>
      </c>
      <c r="H336" s="415">
        <f t="shared" si="89"/>
        <v>1</v>
      </c>
      <c r="I336" s="25">
        <f t="shared" si="85"/>
        <v>15</v>
      </c>
      <c r="J336" s="22">
        <f>SUM(D336+G336)</f>
        <v>3</v>
      </c>
      <c r="K336" s="196">
        <f>SUM(I336:J336)</f>
        <v>18</v>
      </c>
      <c r="L336" s="50">
        <f t="shared" si="87"/>
        <v>18</v>
      </c>
    </row>
    <row r="337" spans="1:12" s="4" customFormat="1" ht="12.75">
      <c r="A337" s="464"/>
      <c r="B337" s="192" t="s">
        <v>10</v>
      </c>
      <c r="C337" s="223">
        <v>11</v>
      </c>
      <c r="D337" s="223">
        <v>2</v>
      </c>
      <c r="E337" s="223">
        <f t="shared" si="88"/>
        <v>13</v>
      </c>
      <c r="F337" s="223">
        <v>0</v>
      </c>
      <c r="G337" s="223">
        <v>0</v>
      </c>
      <c r="H337" s="223">
        <f t="shared" si="89"/>
        <v>0</v>
      </c>
      <c r="I337" s="30">
        <f t="shared" si="85"/>
        <v>11</v>
      </c>
      <c r="J337" s="29">
        <f>SUM(D337+G337)</f>
        <v>2</v>
      </c>
      <c r="K337" s="126">
        <f>SUM(I337:J337)</f>
        <v>13</v>
      </c>
      <c r="L337" s="52">
        <f t="shared" si="87"/>
        <v>13</v>
      </c>
    </row>
    <row r="338" spans="1:12" ht="12.75">
      <c r="A338" s="464"/>
      <c r="B338" s="192" t="s">
        <v>11</v>
      </c>
      <c r="C338" s="223">
        <v>7</v>
      </c>
      <c r="D338" s="223">
        <v>0</v>
      </c>
      <c r="E338" s="223">
        <f t="shared" si="88"/>
        <v>7</v>
      </c>
      <c r="F338" s="223">
        <v>0</v>
      </c>
      <c r="G338" s="223">
        <v>0</v>
      </c>
      <c r="H338" s="223">
        <f t="shared" si="89"/>
        <v>0</v>
      </c>
      <c r="I338" s="30">
        <f t="shared" si="85"/>
        <v>7</v>
      </c>
      <c r="J338" s="29">
        <f>SUM(D338+G338)</f>
        <v>0</v>
      </c>
      <c r="K338" s="126">
        <f>SUM(I338:J338)</f>
        <v>7</v>
      </c>
      <c r="L338" s="52">
        <f t="shared" si="87"/>
        <v>7</v>
      </c>
    </row>
    <row r="339" spans="1:12" ht="12.75">
      <c r="A339" s="465"/>
      <c r="B339" s="193" t="s">
        <v>12</v>
      </c>
      <c r="C339" s="223">
        <v>18</v>
      </c>
      <c r="D339" s="223">
        <v>0</v>
      </c>
      <c r="E339" s="223">
        <f t="shared" si="88"/>
        <v>18</v>
      </c>
      <c r="F339" s="223">
        <v>0</v>
      </c>
      <c r="G339" s="223">
        <v>0</v>
      </c>
      <c r="H339" s="223">
        <f t="shared" si="89"/>
        <v>0</v>
      </c>
      <c r="I339" s="30">
        <f t="shared" si="85"/>
        <v>18</v>
      </c>
      <c r="J339" s="35">
        <f>SUM(D339+G339)</f>
        <v>0</v>
      </c>
      <c r="K339" s="99">
        <f>SUM(I339:J339)</f>
        <v>18</v>
      </c>
      <c r="L339" s="72">
        <f t="shared" si="87"/>
        <v>18</v>
      </c>
    </row>
    <row r="340" spans="1:12" ht="13.5" thickBot="1">
      <c r="A340" s="37" t="s">
        <v>16</v>
      </c>
      <c r="B340" s="59"/>
      <c r="C340" s="39">
        <f>SUM(C336:C339)</f>
        <v>50</v>
      </c>
      <c r="D340" s="40">
        <f aca="true" t="shared" si="90" ref="D340:K340">SUM(D336:D339)</f>
        <v>5</v>
      </c>
      <c r="E340" s="412">
        <f t="shared" si="88"/>
        <v>55</v>
      </c>
      <c r="F340" s="39">
        <f t="shared" si="90"/>
        <v>1</v>
      </c>
      <c r="G340" s="40">
        <f t="shared" si="90"/>
        <v>0</v>
      </c>
      <c r="H340" s="416">
        <f t="shared" si="89"/>
        <v>1</v>
      </c>
      <c r="I340" s="106">
        <f t="shared" si="90"/>
        <v>51</v>
      </c>
      <c r="J340" s="40">
        <f t="shared" si="90"/>
        <v>5</v>
      </c>
      <c r="K340" s="60">
        <f t="shared" si="90"/>
        <v>56</v>
      </c>
      <c r="L340" s="61">
        <f>SUM(L336:L339)</f>
        <v>56</v>
      </c>
    </row>
    <row r="341" spans="1:12" ht="12.75">
      <c r="A341" s="496" t="s">
        <v>101</v>
      </c>
      <c r="B341" s="192" t="s">
        <v>9</v>
      </c>
      <c r="C341" s="223">
        <v>18</v>
      </c>
      <c r="D341" s="414">
        <v>11</v>
      </c>
      <c r="E341" s="418">
        <f t="shared" si="88"/>
        <v>29</v>
      </c>
      <c r="F341" s="223">
        <v>0</v>
      </c>
      <c r="G341" s="223">
        <v>2</v>
      </c>
      <c r="H341" s="415">
        <f t="shared" si="89"/>
        <v>2</v>
      </c>
      <c r="I341" s="25">
        <f t="shared" si="85"/>
        <v>18</v>
      </c>
      <c r="J341" s="22">
        <f t="shared" si="85"/>
        <v>13</v>
      </c>
      <c r="K341" s="24">
        <f t="shared" si="86"/>
        <v>31</v>
      </c>
      <c r="L341" s="50">
        <f t="shared" si="87"/>
        <v>31</v>
      </c>
    </row>
    <row r="342" spans="1:12" s="4" customFormat="1" ht="12.75">
      <c r="A342" s="464"/>
      <c r="B342" s="192" t="s">
        <v>10</v>
      </c>
      <c r="C342" s="223">
        <v>14</v>
      </c>
      <c r="D342" s="223">
        <v>8</v>
      </c>
      <c r="E342" s="223">
        <f t="shared" si="88"/>
        <v>22</v>
      </c>
      <c r="F342" s="223">
        <v>0</v>
      </c>
      <c r="G342" s="223">
        <v>0</v>
      </c>
      <c r="H342" s="223">
        <f t="shared" si="89"/>
        <v>0</v>
      </c>
      <c r="I342" s="30">
        <f t="shared" si="85"/>
        <v>14</v>
      </c>
      <c r="J342" s="29">
        <f t="shared" si="85"/>
        <v>8</v>
      </c>
      <c r="K342" s="23">
        <f t="shared" si="86"/>
        <v>22</v>
      </c>
      <c r="L342" s="52">
        <f t="shared" si="87"/>
        <v>22</v>
      </c>
    </row>
    <row r="343" spans="1:12" ht="12.75">
      <c r="A343" s="464"/>
      <c r="B343" s="192" t="s">
        <v>11</v>
      </c>
      <c r="C343" s="223">
        <v>6</v>
      </c>
      <c r="D343" s="223">
        <v>1</v>
      </c>
      <c r="E343" s="223">
        <f t="shared" si="88"/>
        <v>7</v>
      </c>
      <c r="F343" s="223">
        <v>0</v>
      </c>
      <c r="G343" s="223">
        <v>0</v>
      </c>
      <c r="H343" s="223">
        <f t="shared" si="89"/>
        <v>0</v>
      </c>
      <c r="I343" s="30">
        <f t="shared" si="85"/>
        <v>6</v>
      </c>
      <c r="J343" s="29">
        <f t="shared" si="85"/>
        <v>1</v>
      </c>
      <c r="K343" s="23">
        <f t="shared" si="86"/>
        <v>7</v>
      </c>
      <c r="L343" s="52">
        <f t="shared" si="87"/>
        <v>7</v>
      </c>
    </row>
    <row r="344" spans="1:12" ht="12.75">
      <c r="A344" s="464"/>
      <c r="B344" s="193" t="s">
        <v>12</v>
      </c>
      <c r="C344" s="223">
        <v>20</v>
      </c>
      <c r="D344" s="223">
        <v>0</v>
      </c>
      <c r="E344" s="223">
        <f t="shared" si="88"/>
        <v>20</v>
      </c>
      <c r="F344" s="223">
        <v>0</v>
      </c>
      <c r="G344" s="223">
        <v>0</v>
      </c>
      <c r="H344" s="223">
        <f t="shared" si="89"/>
        <v>0</v>
      </c>
      <c r="I344" s="30">
        <f t="shared" si="85"/>
        <v>20</v>
      </c>
      <c r="J344" s="35">
        <f t="shared" si="85"/>
        <v>0</v>
      </c>
      <c r="K344" s="71">
        <f t="shared" si="86"/>
        <v>20</v>
      </c>
      <c r="L344" s="197">
        <f t="shared" si="87"/>
        <v>20</v>
      </c>
    </row>
    <row r="345" spans="1:12" ht="13.5" thickBot="1">
      <c r="A345" s="37" t="s">
        <v>16</v>
      </c>
      <c r="B345" s="59"/>
      <c r="C345" s="39">
        <f>SUM(C341:C344)</f>
        <v>58</v>
      </c>
      <c r="D345" s="40">
        <f aca="true" t="shared" si="91" ref="D345:L345">SUM(D341:D344)</f>
        <v>20</v>
      </c>
      <c r="E345" s="416">
        <f t="shared" si="88"/>
        <v>78</v>
      </c>
      <c r="F345" s="39">
        <f t="shared" si="91"/>
        <v>0</v>
      </c>
      <c r="G345" s="40">
        <f t="shared" si="91"/>
        <v>2</v>
      </c>
      <c r="H345" s="412">
        <f t="shared" si="89"/>
        <v>2</v>
      </c>
      <c r="I345" s="106">
        <f t="shared" si="91"/>
        <v>58</v>
      </c>
      <c r="J345" s="40">
        <f t="shared" si="91"/>
        <v>22</v>
      </c>
      <c r="K345" s="42">
        <f t="shared" si="91"/>
        <v>80</v>
      </c>
      <c r="L345" s="61">
        <f t="shared" si="91"/>
        <v>80</v>
      </c>
    </row>
    <row r="346" spans="1:12" ht="12.75">
      <c r="A346" s="464" t="s">
        <v>73</v>
      </c>
      <c r="B346" s="191" t="s">
        <v>9</v>
      </c>
      <c r="C346" s="223">
        <v>19</v>
      </c>
      <c r="D346" s="223">
        <v>7</v>
      </c>
      <c r="E346" s="415">
        <f t="shared" si="88"/>
        <v>26</v>
      </c>
      <c r="F346" s="223">
        <v>0</v>
      </c>
      <c r="G346" s="223">
        <v>1</v>
      </c>
      <c r="H346" s="417">
        <f t="shared" si="89"/>
        <v>1</v>
      </c>
      <c r="I346" s="25">
        <f t="shared" si="85"/>
        <v>19</v>
      </c>
      <c r="J346" s="22">
        <f>SUM(D346+G346)</f>
        <v>8</v>
      </c>
      <c r="K346" s="24">
        <f>SUM(I346:J346)</f>
        <v>27</v>
      </c>
      <c r="L346" s="50">
        <f t="shared" si="87"/>
        <v>27</v>
      </c>
    </row>
    <row r="347" spans="1:12" s="4" customFormat="1" ht="12.75">
      <c r="A347" s="464"/>
      <c r="B347" s="192" t="s">
        <v>10</v>
      </c>
      <c r="C347" s="223">
        <v>9</v>
      </c>
      <c r="D347" s="223">
        <v>1</v>
      </c>
      <c r="E347" s="223">
        <f t="shared" si="88"/>
        <v>10</v>
      </c>
      <c r="F347" s="223">
        <v>0</v>
      </c>
      <c r="G347" s="223">
        <v>0</v>
      </c>
      <c r="H347" s="223">
        <f t="shared" si="89"/>
        <v>0</v>
      </c>
      <c r="I347" s="30">
        <f t="shared" si="85"/>
        <v>9</v>
      </c>
      <c r="J347" s="29">
        <f>SUM(D347+G347)</f>
        <v>1</v>
      </c>
      <c r="K347" s="23">
        <f>SUM(I347:J347)</f>
        <v>10</v>
      </c>
      <c r="L347" s="52">
        <f t="shared" si="87"/>
        <v>10</v>
      </c>
    </row>
    <row r="348" spans="1:12" ht="12.75">
      <c r="A348" s="464"/>
      <c r="B348" s="192" t="s">
        <v>11</v>
      </c>
      <c r="C348" s="223">
        <v>6</v>
      </c>
      <c r="D348" s="223">
        <v>0</v>
      </c>
      <c r="E348" s="223">
        <f t="shared" si="88"/>
        <v>6</v>
      </c>
      <c r="F348" s="223">
        <v>0</v>
      </c>
      <c r="G348" s="223">
        <v>0</v>
      </c>
      <c r="H348" s="223">
        <f t="shared" si="89"/>
        <v>0</v>
      </c>
      <c r="I348" s="30">
        <f t="shared" si="85"/>
        <v>6</v>
      </c>
      <c r="J348" s="29">
        <f>SUM(D348+G348)</f>
        <v>0</v>
      </c>
      <c r="K348" s="23">
        <f>SUM(I348:J348)</f>
        <v>6</v>
      </c>
      <c r="L348" s="52">
        <f t="shared" si="87"/>
        <v>6</v>
      </c>
    </row>
    <row r="349" spans="1:12" ht="12.75">
      <c r="A349" s="465"/>
      <c r="B349" s="193" t="s">
        <v>12</v>
      </c>
      <c r="C349" s="223">
        <v>11</v>
      </c>
      <c r="D349" s="223">
        <v>0</v>
      </c>
      <c r="E349" s="223">
        <f t="shared" si="88"/>
        <v>11</v>
      </c>
      <c r="F349" s="223">
        <v>0</v>
      </c>
      <c r="G349" s="223">
        <v>0</v>
      </c>
      <c r="H349" s="223">
        <f t="shared" si="89"/>
        <v>0</v>
      </c>
      <c r="I349" s="30">
        <f t="shared" si="85"/>
        <v>11</v>
      </c>
      <c r="J349" s="35">
        <f>SUM(D349+G349)</f>
        <v>0</v>
      </c>
      <c r="K349" s="71">
        <f>SUM(I349:J349)</f>
        <v>11</v>
      </c>
      <c r="L349" s="72">
        <f t="shared" si="87"/>
        <v>11</v>
      </c>
    </row>
    <row r="350" spans="1:12" ht="13.5" thickBot="1">
      <c r="A350" s="37" t="s">
        <v>16</v>
      </c>
      <c r="B350" s="59"/>
      <c r="C350" s="39">
        <f>SUM(C346:C349)</f>
        <v>45</v>
      </c>
      <c r="D350" s="40">
        <f aca="true" t="shared" si="92" ref="D350:L350">SUM(D346:D349)</f>
        <v>8</v>
      </c>
      <c r="E350" s="412">
        <f t="shared" si="88"/>
        <v>53</v>
      </c>
      <c r="F350" s="39">
        <f t="shared" si="92"/>
        <v>0</v>
      </c>
      <c r="G350" s="40">
        <f t="shared" si="92"/>
        <v>1</v>
      </c>
      <c r="H350" s="416">
        <f t="shared" si="89"/>
        <v>1</v>
      </c>
      <c r="I350" s="106">
        <f t="shared" si="92"/>
        <v>45</v>
      </c>
      <c r="J350" s="40">
        <f t="shared" si="92"/>
        <v>9</v>
      </c>
      <c r="K350" s="42">
        <f t="shared" si="92"/>
        <v>54</v>
      </c>
      <c r="L350" s="61">
        <f t="shared" si="92"/>
        <v>54</v>
      </c>
    </row>
    <row r="351" spans="1:12" ht="12.75">
      <c r="A351" s="463" t="s">
        <v>102</v>
      </c>
      <c r="B351" s="198" t="s">
        <v>9</v>
      </c>
      <c r="C351" s="223">
        <v>11</v>
      </c>
      <c r="D351" s="223">
        <v>5</v>
      </c>
      <c r="E351" s="413">
        <f t="shared" si="88"/>
        <v>16</v>
      </c>
      <c r="F351" s="223">
        <v>0</v>
      </c>
      <c r="G351" s="223">
        <v>0</v>
      </c>
      <c r="H351" s="415">
        <f t="shared" si="89"/>
        <v>0</v>
      </c>
      <c r="I351" s="25">
        <f aca="true" t="shared" si="93" ref="I351:J359">SUM(C351+F351)</f>
        <v>11</v>
      </c>
      <c r="J351" s="22">
        <f t="shared" si="93"/>
        <v>5</v>
      </c>
      <c r="K351" s="24">
        <f t="shared" si="86"/>
        <v>16</v>
      </c>
      <c r="L351" s="50">
        <f t="shared" si="87"/>
        <v>16</v>
      </c>
    </row>
    <row r="352" spans="1:12" s="4" customFormat="1" ht="12.75">
      <c r="A352" s="464"/>
      <c r="B352" s="192" t="s">
        <v>10</v>
      </c>
      <c r="C352" s="223">
        <v>3</v>
      </c>
      <c r="D352" s="223">
        <v>6</v>
      </c>
      <c r="E352" s="223">
        <f t="shared" si="88"/>
        <v>9</v>
      </c>
      <c r="F352" s="223">
        <v>0</v>
      </c>
      <c r="G352" s="223">
        <v>0</v>
      </c>
      <c r="H352" s="223">
        <f t="shared" si="89"/>
        <v>0</v>
      </c>
      <c r="I352" s="30">
        <f t="shared" si="93"/>
        <v>3</v>
      </c>
      <c r="J352" s="29">
        <f t="shared" si="93"/>
        <v>6</v>
      </c>
      <c r="K352" s="23">
        <f t="shared" si="86"/>
        <v>9</v>
      </c>
      <c r="L352" s="52">
        <f t="shared" si="87"/>
        <v>9</v>
      </c>
    </row>
    <row r="353" spans="1:12" ht="12.75">
      <c r="A353" s="464"/>
      <c r="B353" s="192" t="s">
        <v>11</v>
      </c>
      <c r="C353" s="223">
        <v>6</v>
      </c>
      <c r="D353" s="223">
        <v>0</v>
      </c>
      <c r="E353" s="223">
        <f t="shared" si="88"/>
        <v>6</v>
      </c>
      <c r="F353" s="223">
        <v>0</v>
      </c>
      <c r="G353" s="223">
        <v>0</v>
      </c>
      <c r="H353" s="223">
        <f t="shared" si="89"/>
        <v>0</v>
      </c>
      <c r="I353" s="30">
        <f t="shared" si="93"/>
        <v>6</v>
      </c>
      <c r="J353" s="29">
        <f t="shared" si="93"/>
        <v>0</v>
      </c>
      <c r="K353" s="23">
        <f t="shared" si="86"/>
        <v>6</v>
      </c>
      <c r="L353" s="52">
        <f t="shared" si="87"/>
        <v>6</v>
      </c>
    </row>
    <row r="354" spans="1:12" ht="12.75">
      <c r="A354" s="464"/>
      <c r="B354" s="193" t="s">
        <v>12</v>
      </c>
      <c r="C354" s="223">
        <v>11</v>
      </c>
      <c r="D354" s="223">
        <v>0</v>
      </c>
      <c r="E354" s="223">
        <f t="shared" si="88"/>
        <v>11</v>
      </c>
      <c r="F354" s="223">
        <v>0</v>
      </c>
      <c r="G354" s="223">
        <v>0</v>
      </c>
      <c r="H354" s="223">
        <f t="shared" si="89"/>
        <v>0</v>
      </c>
      <c r="I354" s="30">
        <f t="shared" si="93"/>
        <v>11</v>
      </c>
      <c r="J354" s="35">
        <f t="shared" si="93"/>
        <v>0</v>
      </c>
      <c r="K354" s="71">
        <f t="shared" si="86"/>
        <v>11</v>
      </c>
      <c r="L354" s="197">
        <f t="shared" si="87"/>
        <v>11</v>
      </c>
    </row>
    <row r="355" spans="1:12" ht="13.5" thickBot="1">
      <c r="A355" s="37" t="s">
        <v>16</v>
      </c>
      <c r="B355" s="59"/>
      <c r="C355" s="39">
        <f>SUM(C351:C354)</f>
        <v>31</v>
      </c>
      <c r="D355" s="40">
        <f aca="true" t="shared" si="94" ref="D355:L355">SUM(D351:D354)</f>
        <v>11</v>
      </c>
      <c r="E355" s="412">
        <f t="shared" si="88"/>
        <v>42</v>
      </c>
      <c r="F355" s="39">
        <f t="shared" si="94"/>
        <v>0</v>
      </c>
      <c r="G355" s="40">
        <f t="shared" si="94"/>
        <v>0</v>
      </c>
      <c r="H355" s="412">
        <f t="shared" si="89"/>
        <v>0</v>
      </c>
      <c r="I355" s="106">
        <f t="shared" si="94"/>
        <v>31</v>
      </c>
      <c r="J355" s="40">
        <f t="shared" si="94"/>
        <v>11</v>
      </c>
      <c r="K355" s="42">
        <f t="shared" si="94"/>
        <v>42</v>
      </c>
      <c r="L355" s="61">
        <f t="shared" si="94"/>
        <v>42</v>
      </c>
    </row>
    <row r="356" spans="1:12" ht="12.75">
      <c r="A356" s="464" t="s">
        <v>74</v>
      </c>
      <c r="B356" s="191" t="s">
        <v>9</v>
      </c>
      <c r="C356" s="223">
        <v>10</v>
      </c>
      <c r="D356" s="223">
        <v>4</v>
      </c>
      <c r="E356" s="413">
        <f t="shared" si="88"/>
        <v>14</v>
      </c>
      <c r="F356" s="223">
        <v>0</v>
      </c>
      <c r="G356" s="223">
        <v>0</v>
      </c>
      <c r="H356" s="417">
        <f t="shared" si="89"/>
        <v>0</v>
      </c>
      <c r="I356" s="25">
        <f t="shared" si="93"/>
        <v>10</v>
      </c>
      <c r="J356" s="22">
        <f t="shared" si="93"/>
        <v>4</v>
      </c>
      <c r="K356" s="24">
        <f>SUM(I356:J356)</f>
        <v>14</v>
      </c>
      <c r="L356" s="50">
        <f t="shared" si="87"/>
        <v>14</v>
      </c>
    </row>
    <row r="357" spans="1:12" s="4" customFormat="1" ht="12.75">
      <c r="A357" s="464"/>
      <c r="B357" s="192" t="s">
        <v>10</v>
      </c>
      <c r="C357" s="223">
        <v>3</v>
      </c>
      <c r="D357" s="223">
        <v>6</v>
      </c>
      <c r="E357" s="223">
        <f t="shared" si="88"/>
        <v>9</v>
      </c>
      <c r="F357" s="223">
        <v>0</v>
      </c>
      <c r="G357" s="223">
        <v>0</v>
      </c>
      <c r="H357" s="223">
        <f t="shared" si="89"/>
        <v>0</v>
      </c>
      <c r="I357" s="30">
        <f t="shared" si="93"/>
        <v>3</v>
      </c>
      <c r="J357" s="29">
        <f t="shared" si="93"/>
        <v>6</v>
      </c>
      <c r="K357" s="23">
        <f>SUM(I357:J357)</f>
        <v>9</v>
      </c>
      <c r="L357" s="52">
        <f t="shared" si="87"/>
        <v>9</v>
      </c>
    </row>
    <row r="358" spans="1:12" ht="12.75">
      <c r="A358" s="464"/>
      <c r="B358" s="192" t="s">
        <v>11</v>
      </c>
      <c r="C358" s="223">
        <v>4</v>
      </c>
      <c r="D358" s="223">
        <v>0</v>
      </c>
      <c r="E358" s="223">
        <f t="shared" si="88"/>
        <v>4</v>
      </c>
      <c r="F358" s="223">
        <v>0</v>
      </c>
      <c r="G358" s="223">
        <v>0</v>
      </c>
      <c r="H358" s="223">
        <f t="shared" si="89"/>
        <v>0</v>
      </c>
      <c r="I358" s="30">
        <f t="shared" si="93"/>
        <v>4</v>
      </c>
      <c r="J358" s="29">
        <f t="shared" si="93"/>
        <v>0</v>
      </c>
      <c r="K358" s="23">
        <f>SUM(I358:J358)</f>
        <v>4</v>
      </c>
      <c r="L358" s="52">
        <f t="shared" si="87"/>
        <v>4</v>
      </c>
    </row>
    <row r="359" spans="1:12" ht="12.75">
      <c r="A359" s="465"/>
      <c r="B359" s="193" t="s">
        <v>12</v>
      </c>
      <c r="C359" s="223">
        <v>6</v>
      </c>
      <c r="D359" s="223">
        <v>0</v>
      </c>
      <c r="E359" s="223">
        <f t="shared" si="88"/>
        <v>6</v>
      </c>
      <c r="F359" s="223">
        <v>0</v>
      </c>
      <c r="G359" s="223">
        <v>0</v>
      </c>
      <c r="H359" s="223">
        <f t="shared" si="89"/>
        <v>0</v>
      </c>
      <c r="I359" s="30">
        <f t="shared" si="93"/>
        <v>6</v>
      </c>
      <c r="J359" s="35">
        <f t="shared" si="93"/>
        <v>0</v>
      </c>
      <c r="K359" s="71">
        <f>SUM(I359:J359)</f>
        <v>6</v>
      </c>
      <c r="L359" s="72">
        <f t="shared" si="87"/>
        <v>6</v>
      </c>
    </row>
    <row r="360" spans="1:12" ht="13.5" thickBot="1">
      <c r="A360" s="37" t="s">
        <v>16</v>
      </c>
      <c r="B360" s="59"/>
      <c r="C360" s="39">
        <f>SUM(C356:C359)</f>
        <v>23</v>
      </c>
      <c r="D360" s="40">
        <f aca="true" t="shared" si="95" ref="D360:L360">SUM(D356:D359)</f>
        <v>10</v>
      </c>
      <c r="E360" s="412">
        <f t="shared" si="88"/>
        <v>33</v>
      </c>
      <c r="F360" s="39">
        <f t="shared" si="95"/>
        <v>0</v>
      </c>
      <c r="G360" s="40">
        <f t="shared" si="95"/>
        <v>0</v>
      </c>
      <c r="H360" s="416">
        <f t="shared" si="89"/>
        <v>0</v>
      </c>
      <c r="I360" s="106">
        <f t="shared" si="95"/>
        <v>23</v>
      </c>
      <c r="J360" s="40">
        <f t="shared" si="95"/>
        <v>10</v>
      </c>
      <c r="K360" s="42">
        <f t="shared" si="95"/>
        <v>33</v>
      </c>
      <c r="L360" s="61">
        <f t="shared" si="95"/>
        <v>33</v>
      </c>
    </row>
    <row r="361" spans="1:12" ht="12.75">
      <c r="A361" s="463" t="s">
        <v>103</v>
      </c>
      <c r="B361" s="198" t="s">
        <v>9</v>
      </c>
      <c r="C361" s="223">
        <v>16</v>
      </c>
      <c r="D361" s="223">
        <v>5</v>
      </c>
      <c r="E361" s="413">
        <f t="shared" si="88"/>
        <v>21</v>
      </c>
      <c r="F361" s="223">
        <v>0</v>
      </c>
      <c r="G361" s="223">
        <v>0</v>
      </c>
      <c r="H361" s="415">
        <f t="shared" si="89"/>
        <v>0</v>
      </c>
      <c r="I361" s="25">
        <f aca="true" t="shared" si="96" ref="I361:J369">SUM(C361+F361)</f>
        <v>16</v>
      </c>
      <c r="J361" s="22">
        <f t="shared" si="96"/>
        <v>5</v>
      </c>
      <c r="K361" s="24">
        <f t="shared" si="86"/>
        <v>21</v>
      </c>
      <c r="L361" s="50">
        <f t="shared" si="87"/>
        <v>21</v>
      </c>
    </row>
    <row r="362" spans="1:12" s="4" customFormat="1" ht="12.75">
      <c r="A362" s="464"/>
      <c r="B362" s="192" t="s">
        <v>10</v>
      </c>
      <c r="C362" s="223">
        <v>11</v>
      </c>
      <c r="D362" s="223">
        <v>5</v>
      </c>
      <c r="E362" s="223">
        <f t="shared" si="88"/>
        <v>16</v>
      </c>
      <c r="F362" s="223">
        <v>0</v>
      </c>
      <c r="G362" s="223">
        <v>0</v>
      </c>
      <c r="H362" s="223">
        <f t="shared" si="89"/>
        <v>0</v>
      </c>
      <c r="I362" s="30">
        <f t="shared" si="96"/>
        <v>11</v>
      </c>
      <c r="J362" s="29">
        <f t="shared" si="96"/>
        <v>5</v>
      </c>
      <c r="K362" s="23">
        <f t="shared" si="86"/>
        <v>16</v>
      </c>
      <c r="L362" s="52">
        <f t="shared" si="87"/>
        <v>16</v>
      </c>
    </row>
    <row r="363" spans="1:12" ht="12.75">
      <c r="A363" s="464"/>
      <c r="B363" s="192" t="s">
        <v>11</v>
      </c>
      <c r="C363" s="223">
        <v>7</v>
      </c>
      <c r="D363" s="223">
        <v>0</v>
      </c>
      <c r="E363" s="223">
        <f t="shared" si="88"/>
        <v>7</v>
      </c>
      <c r="F363" s="223">
        <v>0</v>
      </c>
      <c r="G363" s="223">
        <v>0</v>
      </c>
      <c r="H363" s="223">
        <f t="shared" si="89"/>
        <v>0</v>
      </c>
      <c r="I363" s="30">
        <f t="shared" si="96"/>
        <v>7</v>
      </c>
      <c r="J363" s="29">
        <f t="shared" si="96"/>
        <v>0</v>
      </c>
      <c r="K363" s="23">
        <f t="shared" si="86"/>
        <v>7</v>
      </c>
      <c r="L363" s="52">
        <f t="shared" si="87"/>
        <v>7</v>
      </c>
    </row>
    <row r="364" spans="1:12" ht="12.75">
      <c r="A364" s="464"/>
      <c r="B364" s="193" t="s">
        <v>12</v>
      </c>
      <c r="C364" s="223">
        <v>41</v>
      </c>
      <c r="D364" s="223">
        <v>0</v>
      </c>
      <c r="E364" s="223">
        <f t="shared" si="88"/>
        <v>41</v>
      </c>
      <c r="F364" s="223">
        <v>0</v>
      </c>
      <c r="G364" s="223">
        <v>0</v>
      </c>
      <c r="H364" s="223">
        <f t="shared" si="89"/>
        <v>0</v>
      </c>
      <c r="I364" s="30">
        <f t="shared" si="96"/>
        <v>41</v>
      </c>
      <c r="J364" s="35">
        <f t="shared" si="96"/>
        <v>0</v>
      </c>
      <c r="K364" s="71">
        <f t="shared" si="86"/>
        <v>41</v>
      </c>
      <c r="L364" s="197">
        <f t="shared" si="87"/>
        <v>41</v>
      </c>
    </row>
    <row r="365" spans="1:12" ht="13.5" thickBot="1">
      <c r="A365" s="37" t="s">
        <v>16</v>
      </c>
      <c r="B365" s="59"/>
      <c r="C365" s="39">
        <f aca="true" t="shared" si="97" ref="C365:L365">SUM(C361:C364)</f>
        <v>75</v>
      </c>
      <c r="D365" s="40">
        <f t="shared" si="97"/>
        <v>10</v>
      </c>
      <c r="E365" s="412">
        <f t="shared" si="88"/>
        <v>85</v>
      </c>
      <c r="F365" s="39">
        <f t="shared" si="97"/>
        <v>0</v>
      </c>
      <c r="G365" s="40">
        <f t="shared" si="97"/>
        <v>0</v>
      </c>
      <c r="H365" s="416">
        <f t="shared" si="89"/>
        <v>0</v>
      </c>
      <c r="I365" s="106">
        <f t="shared" si="97"/>
        <v>75</v>
      </c>
      <c r="J365" s="40">
        <f t="shared" si="97"/>
        <v>10</v>
      </c>
      <c r="K365" s="42">
        <f t="shared" si="97"/>
        <v>85</v>
      </c>
      <c r="L365" s="61">
        <f t="shared" si="97"/>
        <v>85</v>
      </c>
    </row>
    <row r="366" spans="1:12" ht="12.75">
      <c r="A366" s="464" t="s">
        <v>75</v>
      </c>
      <c r="B366" s="191" t="s">
        <v>9</v>
      </c>
      <c r="C366" s="223">
        <v>13</v>
      </c>
      <c r="D366" s="223">
        <v>7</v>
      </c>
      <c r="E366" s="413">
        <f t="shared" si="88"/>
        <v>20</v>
      </c>
      <c r="F366" s="223">
        <v>11</v>
      </c>
      <c r="G366" s="223">
        <v>3</v>
      </c>
      <c r="H366" s="415">
        <f t="shared" si="89"/>
        <v>14</v>
      </c>
      <c r="I366" s="25">
        <f t="shared" si="96"/>
        <v>24</v>
      </c>
      <c r="J366" s="22">
        <f t="shared" si="96"/>
        <v>10</v>
      </c>
      <c r="K366" s="24">
        <f>SUM(I366:J366)</f>
        <v>34</v>
      </c>
      <c r="L366" s="50">
        <f t="shared" si="87"/>
        <v>34</v>
      </c>
    </row>
    <row r="367" spans="1:12" s="4" customFormat="1" ht="12.75">
      <c r="A367" s="464"/>
      <c r="B367" s="192" t="s">
        <v>10</v>
      </c>
      <c r="C367" s="223">
        <v>11</v>
      </c>
      <c r="D367" s="223">
        <v>10</v>
      </c>
      <c r="E367" s="223">
        <f t="shared" si="88"/>
        <v>21</v>
      </c>
      <c r="F367" s="223">
        <v>0</v>
      </c>
      <c r="G367" s="223">
        <v>0</v>
      </c>
      <c r="H367" s="223">
        <f t="shared" si="89"/>
        <v>0</v>
      </c>
      <c r="I367" s="30">
        <f t="shared" si="96"/>
        <v>11</v>
      </c>
      <c r="J367" s="29">
        <f t="shared" si="96"/>
        <v>10</v>
      </c>
      <c r="K367" s="23">
        <f>SUM(I367:J367)</f>
        <v>21</v>
      </c>
      <c r="L367" s="52">
        <f t="shared" si="87"/>
        <v>21</v>
      </c>
    </row>
    <row r="368" spans="1:12" ht="12.75">
      <c r="A368" s="464"/>
      <c r="B368" s="192" t="s">
        <v>11</v>
      </c>
      <c r="C368" s="223">
        <v>9</v>
      </c>
      <c r="D368" s="223">
        <v>0</v>
      </c>
      <c r="E368" s="223">
        <f t="shared" si="88"/>
        <v>9</v>
      </c>
      <c r="F368" s="223">
        <v>0</v>
      </c>
      <c r="G368" s="223">
        <v>0</v>
      </c>
      <c r="H368" s="223">
        <f t="shared" si="89"/>
        <v>0</v>
      </c>
      <c r="I368" s="30">
        <f t="shared" si="96"/>
        <v>9</v>
      </c>
      <c r="J368" s="29">
        <f t="shared" si="96"/>
        <v>0</v>
      </c>
      <c r="K368" s="23">
        <f>SUM(I368:J368)</f>
        <v>9</v>
      </c>
      <c r="L368" s="52">
        <f t="shared" si="87"/>
        <v>9</v>
      </c>
    </row>
    <row r="369" spans="1:12" ht="12.75">
      <c r="A369" s="465"/>
      <c r="B369" s="193" t="s">
        <v>12</v>
      </c>
      <c r="C369" s="223">
        <v>23</v>
      </c>
      <c r="D369" s="223">
        <v>0</v>
      </c>
      <c r="E369" s="223">
        <f t="shared" si="88"/>
        <v>23</v>
      </c>
      <c r="F369" s="223">
        <v>0</v>
      </c>
      <c r="G369" s="223">
        <v>0</v>
      </c>
      <c r="H369" s="223">
        <f t="shared" si="89"/>
        <v>0</v>
      </c>
      <c r="I369" s="30">
        <f t="shared" si="96"/>
        <v>23</v>
      </c>
      <c r="J369" s="35">
        <f t="shared" si="96"/>
        <v>0</v>
      </c>
      <c r="K369" s="71">
        <f>SUM(I369:J369)</f>
        <v>23</v>
      </c>
      <c r="L369" s="72">
        <f t="shared" si="87"/>
        <v>23</v>
      </c>
    </row>
    <row r="370" spans="1:12" ht="13.5" thickBot="1">
      <c r="A370" s="37" t="s">
        <v>16</v>
      </c>
      <c r="B370" s="59"/>
      <c r="C370" s="39">
        <f>SUM(C366:C369)</f>
        <v>56</v>
      </c>
      <c r="D370" s="40">
        <f aca="true" t="shared" si="98" ref="D370:L370">SUM(D366:D369)</f>
        <v>17</v>
      </c>
      <c r="E370" s="223">
        <f t="shared" si="88"/>
        <v>73</v>
      </c>
      <c r="F370" s="39">
        <f t="shared" si="98"/>
        <v>11</v>
      </c>
      <c r="G370" s="40">
        <f t="shared" si="98"/>
        <v>3</v>
      </c>
      <c r="H370" s="223">
        <f t="shared" si="89"/>
        <v>14</v>
      </c>
      <c r="I370" s="106">
        <f t="shared" si="98"/>
        <v>67</v>
      </c>
      <c r="J370" s="40">
        <f t="shared" si="98"/>
        <v>20</v>
      </c>
      <c r="K370" s="42">
        <f t="shared" si="98"/>
        <v>87</v>
      </c>
      <c r="L370" s="61">
        <f t="shared" si="98"/>
        <v>87</v>
      </c>
    </row>
    <row r="371" spans="1:12" ht="13.5" thickBot="1">
      <c r="A371" s="466" t="s">
        <v>17</v>
      </c>
      <c r="B371" s="461"/>
      <c r="C371" s="62">
        <f>SUM(C370,C365,C360,C355,C350,C345,C335,C330,C340)</f>
        <v>442</v>
      </c>
      <c r="D371" s="62">
        <f aca="true" t="shared" si="99" ref="D371:L371">SUM(D370,D365,D360,D355,D350,D345,D335,D330,D340)</f>
        <v>101</v>
      </c>
      <c r="E371" s="62">
        <f t="shared" si="99"/>
        <v>543</v>
      </c>
      <c r="F371" s="62">
        <f t="shared" si="99"/>
        <v>14</v>
      </c>
      <c r="G371" s="62">
        <f t="shared" si="99"/>
        <v>11</v>
      </c>
      <c r="H371" s="62">
        <f t="shared" si="99"/>
        <v>25</v>
      </c>
      <c r="I371" s="199">
        <f t="shared" si="99"/>
        <v>456</v>
      </c>
      <c r="J371" s="62">
        <f t="shared" si="99"/>
        <v>112</v>
      </c>
      <c r="K371" s="62">
        <f t="shared" si="99"/>
        <v>568</v>
      </c>
      <c r="L371" s="109">
        <f t="shared" si="99"/>
        <v>568</v>
      </c>
    </row>
    <row r="372" spans="9:12" ht="12.75">
      <c r="I372" s="467" t="s">
        <v>18</v>
      </c>
      <c r="J372" s="468"/>
      <c r="K372" s="468"/>
      <c r="L372" s="20">
        <v>0</v>
      </c>
    </row>
    <row r="373" spans="9:12" ht="13.5" thickBot="1">
      <c r="I373" s="469" t="s">
        <v>19</v>
      </c>
      <c r="J373" s="470"/>
      <c r="K373" s="470"/>
      <c r="L373" s="66">
        <v>162</v>
      </c>
    </row>
    <row r="374" spans="9:12" ht="15.75" thickBot="1">
      <c r="I374" s="471" t="s">
        <v>16</v>
      </c>
      <c r="J374" s="472"/>
      <c r="K374" s="472"/>
      <c r="L374" s="76">
        <f>SUM(L371:L373)</f>
        <v>730</v>
      </c>
    </row>
    <row r="375" spans="1:12" s="4" customFormat="1" ht="12.75">
      <c r="A375" s="77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105"/>
    </row>
    <row r="376" spans="1:12" s="4" customFormat="1" ht="13.5" thickBot="1">
      <c r="A376" s="77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105"/>
    </row>
    <row r="377" spans="1:12" ht="15.75" thickBot="1">
      <c r="A377" s="493" t="s">
        <v>31</v>
      </c>
      <c r="B377" s="493"/>
      <c r="C377" s="493"/>
      <c r="D377" s="493"/>
      <c r="E377" s="493"/>
      <c r="F377" s="493"/>
      <c r="G377" s="493"/>
      <c r="H377" s="493"/>
      <c r="I377" s="493"/>
      <c r="J377" s="493"/>
      <c r="K377" s="493"/>
      <c r="L377" s="493"/>
    </row>
    <row r="378" spans="1:12" ht="13.5" thickBot="1">
      <c r="A378" s="459" t="s">
        <v>3</v>
      </c>
      <c r="B378" s="459" t="s">
        <v>4</v>
      </c>
      <c r="C378" s="462" t="s">
        <v>5</v>
      </c>
      <c r="D378" s="462"/>
      <c r="E378" s="462"/>
      <c r="F378" s="462" t="s">
        <v>6</v>
      </c>
      <c r="G378" s="462"/>
      <c r="H378" s="462"/>
      <c r="I378" s="462" t="s">
        <v>7</v>
      </c>
      <c r="J378" s="462"/>
      <c r="K378" s="462"/>
      <c r="L378" s="459" t="s">
        <v>8</v>
      </c>
    </row>
    <row r="379" spans="1:13" ht="13.5" thickBot="1">
      <c r="A379" s="460"/>
      <c r="B379" s="459"/>
      <c r="C379" s="17" t="s">
        <v>13</v>
      </c>
      <c r="D379" s="17" t="s">
        <v>15</v>
      </c>
      <c r="E379" s="18" t="s">
        <v>14</v>
      </c>
      <c r="F379" s="17" t="s">
        <v>13</v>
      </c>
      <c r="G379" s="17" t="s">
        <v>15</v>
      </c>
      <c r="H379" s="18" t="s">
        <v>14</v>
      </c>
      <c r="I379" s="19" t="s">
        <v>13</v>
      </c>
      <c r="J379" s="17" t="s">
        <v>15</v>
      </c>
      <c r="K379" s="18" t="s">
        <v>14</v>
      </c>
      <c r="L379" s="459"/>
      <c r="M379" s="201"/>
    </row>
    <row r="380" spans="1:12" ht="12.75">
      <c r="A380" s="464" t="s">
        <v>59</v>
      </c>
      <c r="B380" s="191" t="s">
        <v>9</v>
      </c>
      <c r="C380" s="28">
        <v>33</v>
      </c>
      <c r="D380" s="28">
        <v>9</v>
      </c>
      <c r="E380" s="24">
        <f>SUM(C380:D380)</f>
        <v>42</v>
      </c>
      <c r="F380" s="51">
        <v>33</v>
      </c>
      <c r="G380" s="29">
        <v>15</v>
      </c>
      <c r="H380" s="24">
        <f>SUM(F380:G380)</f>
        <v>48</v>
      </c>
      <c r="I380" s="25">
        <f>SUM(C380+F380)</f>
        <v>66</v>
      </c>
      <c r="J380" s="22">
        <f>SUM(D380+G380)</f>
        <v>24</v>
      </c>
      <c r="K380" s="24">
        <f>SUM(I380:J380)</f>
        <v>90</v>
      </c>
      <c r="L380" s="50">
        <f aca="true" t="shared" si="100" ref="L380:L405">K380</f>
        <v>90</v>
      </c>
    </row>
    <row r="381" spans="1:12" s="4" customFormat="1" ht="12.75">
      <c r="A381" s="464"/>
      <c r="B381" s="192" t="s">
        <v>10</v>
      </c>
      <c r="C381" s="28">
        <v>35</v>
      </c>
      <c r="D381" s="29">
        <v>31</v>
      </c>
      <c r="E381" s="23">
        <f>SUM(C381:D381)</f>
        <v>66</v>
      </c>
      <c r="F381" s="51">
        <v>0</v>
      </c>
      <c r="G381" s="29">
        <v>2</v>
      </c>
      <c r="H381" s="23">
        <f>SUM(F381:G381)</f>
        <v>2</v>
      </c>
      <c r="I381" s="30">
        <f aca="true" t="shared" si="101" ref="I381:J383">SUM(C381+F381)</f>
        <v>35</v>
      </c>
      <c r="J381" s="29">
        <f t="shared" si="101"/>
        <v>33</v>
      </c>
      <c r="K381" s="23">
        <f>SUM(I381:J381)</f>
        <v>68</v>
      </c>
      <c r="L381" s="52">
        <f t="shared" si="100"/>
        <v>68</v>
      </c>
    </row>
    <row r="382" spans="1:12" ht="12.75">
      <c r="A382" s="464"/>
      <c r="B382" s="192" t="s">
        <v>11</v>
      </c>
      <c r="C382" s="28">
        <v>32</v>
      </c>
      <c r="D382" s="29">
        <v>9</v>
      </c>
      <c r="E382" s="23">
        <f>SUM(C382:D382)</f>
        <v>41</v>
      </c>
      <c r="F382" s="51">
        <v>0</v>
      </c>
      <c r="G382" s="29">
        <v>0</v>
      </c>
      <c r="H382" s="23">
        <f>SUM(F382:G382)</f>
        <v>0</v>
      </c>
      <c r="I382" s="30">
        <f t="shared" si="101"/>
        <v>32</v>
      </c>
      <c r="J382" s="29">
        <f t="shared" si="101"/>
        <v>9</v>
      </c>
      <c r="K382" s="23">
        <f>SUM(I382:J382)</f>
        <v>41</v>
      </c>
      <c r="L382" s="52">
        <f t="shared" si="100"/>
        <v>41</v>
      </c>
    </row>
    <row r="383" spans="1:13" ht="12.75">
      <c r="A383" s="465"/>
      <c r="B383" s="193" t="s">
        <v>12</v>
      </c>
      <c r="C383" s="108">
        <v>27</v>
      </c>
      <c r="D383" s="55">
        <v>0</v>
      </c>
      <c r="E383" s="71">
        <f>SUM(C383:D383)</f>
        <v>27</v>
      </c>
      <c r="F383" s="54">
        <v>0</v>
      </c>
      <c r="G383" s="55">
        <v>0</v>
      </c>
      <c r="H383" s="71">
        <f>SUM(F383:G383)</f>
        <v>0</v>
      </c>
      <c r="I383" s="30">
        <f t="shared" si="101"/>
        <v>27</v>
      </c>
      <c r="J383" s="35">
        <f t="shared" si="101"/>
        <v>0</v>
      </c>
      <c r="K383" s="71">
        <f>SUM(I383:J383)</f>
        <v>27</v>
      </c>
      <c r="L383" s="72">
        <f t="shared" si="100"/>
        <v>27</v>
      </c>
      <c r="M383" s="4"/>
    </row>
    <row r="384" spans="1:13" ht="13.5" thickBot="1">
      <c r="A384" s="37" t="s">
        <v>16</v>
      </c>
      <c r="B384" s="59"/>
      <c r="C384" s="39">
        <f>SUM(C380:C383)</f>
        <v>127</v>
      </c>
      <c r="D384" s="40">
        <f aca="true" t="shared" si="102" ref="D384:K384">SUM(D380:D383)</f>
        <v>49</v>
      </c>
      <c r="E384" s="42">
        <f t="shared" si="102"/>
        <v>176</v>
      </c>
      <c r="F384" s="39">
        <f>SUM(F380:F383)</f>
        <v>33</v>
      </c>
      <c r="G384" s="40">
        <f t="shared" si="102"/>
        <v>17</v>
      </c>
      <c r="H384" s="42">
        <f t="shared" si="102"/>
        <v>50</v>
      </c>
      <c r="I384" s="43">
        <f t="shared" si="102"/>
        <v>160</v>
      </c>
      <c r="J384" s="40">
        <f t="shared" si="102"/>
        <v>66</v>
      </c>
      <c r="K384" s="42">
        <f t="shared" si="102"/>
        <v>226</v>
      </c>
      <c r="L384" s="61">
        <f t="shared" si="100"/>
        <v>226</v>
      </c>
      <c r="M384" s="202"/>
    </row>
    <row r="385" spans="1:12" ht="12.75">
      <c r="A385" s="496" t="s">
        <v>60</v>
      </c>
      <c r="B385" s="192" t="s">
        <v>9</v>
      </c>
      <c r="C385" s="28">
        <v>27</v>
      </c>
      <c r="D385" s="29">
        <v>3</v>
      </c>
      <c r="E385" s="24">
        <f>SUM(C385:D385)</f>
        <v>30</v>
      </c>
      <c r="F385" s="51">
        <v>26</v>
      </c>
      <c r="G385" s="29">
        <v>8</v>
      </c>
      <c r="H385" s="24">
        <f>SUM(F385:G385)</f>
        <v>34</v>
      </c>
      <c r="I385" s="25">
        <f aca="true" t="shared" si="103" ref="I385:J388">SUM(C385+F385)</f>
        <v>53</v>
      </c>
      <c r="J385" s="22">
        <f t="shared" si="103"/>
        <v>11</v>
      </c>
      <c r="K385" s="24">
        <f>SUM(I385:J385)</f>
        <v>64</v>
      </c>
      <c r="L385" s="50">
        <f t="shared" si="100"/>
        <v>64</v>
      </c>
    </row>
    <row r="386" spans="1:12" s="4" customFormat="1" ht="12.75">
      <c r="A386" s="464"/>
      <c r="B386" s="192" t="s">
        <v>10</v>
      </c>
      <c r="C386" s="28">
        <v>27</v>
      </c>
      <c r="D386" s="29">
        <v>17</v>
      </c>
      <c r="E386" s="23">
        <f>SUM(C386:D386)</f>
        <v>44</v>
      </c>
      <c r="F386" s="51">
        <v>0</v>
      </c>
      <c r="G386" s="29">
        <v>0</v>
      </c>
      <c r="H386" s="23">
        <f>SUM(F386:G386)</f>
        <v>0</v>
      </c>
      <c r="I386" s="30">
        <f t="shared" si="103"/>
        <v>27</v>
      </c>
      <c r="J386" s="29">
        <f t="shared" si="103"/>
        <v>17</v>
      </c>
      <c r="K386" s="23">
        <f>SUM(I386:J386)</f>
        <v>44</v>
      </c>
      <c r="L386" s="52">
        <f t="shared" si="100"/>
        <v>44</v>
      </c>
    </row>
    <row r="387" spans="1:12" ht="12.75">
      <c r="A387" s="464"/>
      <c r="B387" s="192" t="s">
        <v>11</v>
      </c>
      <c r="C387" s="28">
        <v>23</v>
      </c>
      <c r="D387" s="29">
        <v>6</v>
      </c>
      <c r="E387" s="23">
        <f>SUM(C387:D387)</f>
        <v>29</v>
      </c>
      <c r="F387" s="51">
        <v>0</v>
      </c>
      <c r="G387" s="29">
        <v>0</v>
      </c>
      <c r="H387" s="23">
        <f>SUM(F387:G387)</f>
        <v>0</v>
      </c>
      <c r="I387" s="30">
        <f t="shared" si="103"/>
        <v>23</v>
      </c>
      <c r="J387" s="29">
        <f t="shared" si="103"/>
        <v>6</v>
      </c>
      <c r="K387" s="23">
        <f>SUM(I387:J387)</f>
        <v>29</v>
      </c>
      <c r="L387" s="52">
        <f t="shared" si="100"/>
        <v>29</v>
      </c>
    </row>
    <row r="388" spans="1:12" ht="12.75">
      <c r="A388" s="465"/>
      <c r="B388" s="193" t="s">
        <v>12</v>
      </c>
      <c r="C388" s="108">
        <v>16</v>
      </c>
      <c r="D388" s="55">
        <v>0</v>
      </c>
      <c r="E388" s="71">
        <f>SUM(C388:D388)</f>
        <v>16</v>
      </c>
      <c r="F388" s="54">
        <v>0</v>
      </c>
      <c r="G388" s="55">
        <v>0</v>
      </c>
      <c r="H388" s="71">
        <f>SUM(F388:G388)</f>
        <v>0</v>
      </c>
      <c r="I388" s="30">
        <f t="shared" si="103"/>
        <v>16</v>
      </c>
      <c r="J388" s="35">
        <f t="shared" si="103"/>
        <v>0</v>
      </c>
      <c r="K388" s="71">
        <f>SUM(I388:J388)</f>
        <v>16</v>
      </c>
      <c r="L388" s="72">
        <f t="shared" si="100"/>
        <v>16</v>
      </c>
    </row>
    <row r="389" spans="1:12" ht="13.5" thickBot="1">
      <c r="A389" s="37" t="s">
        <v>16</v>
      </c>
      <c r="B389" s="59"/>
      <c r="C389" s="39">
        <f>SUM(C385:C388)</f>
        <v>93</v>
      </c>
      <c r="D389" s="40">
        <f aca="true" t="shared" si="104" ref="D389:K389">SUM(D385:D388)</f>
        <v>26</v>
      </c>
      <c r="E389" s="42">
        <f t="shared" si="104"/>
        <v>119</v>
      </c>
      <c r="F389" s="39">
        <f t="shared" si="104"/>
        <v>26</v>
      </c>
      <c r="G389" s="40">
        <f t="shared" si="104"/>
        <v>8</v>
      </c>
      <c r="H389" s="42">
        <f t="shared" si="104"/>
        <v>34</v>
      </c>
      <c r="I389" s="43">
        <f t="shared" si="104"/>
        <v>119</v>
      </c>
      <c r="J389" s="40">
        <f t="shared" si="104"/>
        <v>34</v>
      </c>
      <c r="K389" s="42">
        <f t="shared" si="104"/>
        <v>153</v>
      </c>
      <c r="L389" s="61">
        <f t="shared" si="100"/>
        <v>153</v>
      </c>
    </row>
    <row r="390" spans="1:12" ht="12.75">
      <c r="A390" s="496" t="s">
        <v>61</v>
      </c>
      <c r="B390" s="192" t="s">
        <v>9</v>
      </c>
      <c r="C390" s="28">
        <v>35</v>
      </c>
      <c r="D390" s="29">
        <v>13</v>
      </c>
      <c r="E390" s="24">
        <f>SUM(C390:D390)</f>
        <v>48</v>
      </c>
      <c r="F390" s="51">
        <v>82</v>
      </c>
      <c r="G390" s="29">
        <v>24</v>
      </c>
      <c r="H390" s="24">
        <f>SUM(F390:G390)</f>
        <v>106</v>
      </c>
      <c r="I390" s="25">
        <f aca="true" t="shared" si="105" ref="I390:J393">SUM(C390+F390)</f>
        <v>117</v>
      </c>
      <c r="J390" s="22">
        <f t="shared" si="105"/>
        <v>37</v>
      </c>
      <c r="K390" s="24">
        <f>SUM(I390:J390)</f>
        <v>154</v>
      </c>
      <c r="L390" s="50">
        <f t="shared" si="100"/>
        <v>154</v>
      </c>
    </row>
    <row r="391" spans="1:12" s="4" customFormat="1" ht="12.75">
      <c r="A391" s="464"/>
      <c r="B391" s="192" t="s">
        <v>10</v>
      </c>
      <c r="C391" s="28">
        <v>49</v>
      </c>
      <c r="D391" s="29">
        <v>55</v>
      </c>
      <c r="E391" s="23">
        <f>SUM(C391:D391)</f>
        <v>104</v>
      </c>
      <c r="F391" s="51">
        <v>0</v>
      </c>
      <c r="G391" s="29">
        <v>4</v>
      </c>
      <c r="H391" s="23">
        <f>SUM(F391:G391)</f>
        <v>4</v>
      </c>
      <c r="I391" s="30">
        <f t="shared" si="105"/>
        <v>49</v>
      </c>
      <c r="J391" s="29">
        <f t="shared" si="105"/>
        <v>59</v>
      </c>
      <c r="K391" s="23">
        <f>SUM(I391:J391)</f>
        <v>108</v>
      </c>
      <c r="L391" s="52">
        <f t="shared" si="100"/>
        <v>108</v>
      </c>
    </row>
    <row r="392" spans="1:12" ht="12.75">
      <c r="A392" s="464"/>
      <c r="B392" s="192" t="s">
        <v>11</v>
      </c>
      <c r="C392" s="28">
        <v>54</v>
      </c>
      <c r="D392" s="29">
        <v>18</v>
      </c>
      <c r="E392" s="23">
        <f>SUM(C392:D392)</f>
        <v>72</v>
      </c>
      <c r="F392" s="51">
        <v>2</v>
      </c>
      <c r="G392" s="29">
        <v>0</v>
      </c>
      <c r="H392" s="23">
        <f>SUM(F392:G392)</f>
        <v>2</v>
      </c>
      <c r="I392" s="30">
        <f t="shared" si="105"/>
        <v>56</v>
      </c>
      <c r="J392" s="29">
        <f t="shared" si="105"/>
        <v>18</v>
      </c>
      <c r="K392" s="23">
        <f>SUM(I392:J392)</f>
        <v>74</v>
      </c>
      <c r="L392" s="52">
        <f t="shared" si="100"/>
        <v>74</v>
      </c>
    </row>
    <row r="393" spans="1:12" ht="12.75">
      <c r="A393" s="465"/>
      <c r="B393" s="193" t="s">
        <v>12</v>
      </c>
      <c r="C393" s="108">
        <v>13</v>
      </c>
      <c r="D393" s="55">
        <v>0</v>
      </c>
      <c r="E393" s="71">
        <f>SUM(C393:D393)</f>
        <v>13</v>
      </c>
      <c r="F393" s="54">
        <v>0</v>
      </c>
      <c r="G393" s="55">
        <v>0</v>
      </c>
      <c r="H393" s="71">
        <f>SUM(F393:G393)</f>
        <v>0</v>
      </c>
      <c r="I393" s="30">
        <f t="shared" si="105"/>
        <v>13</v>
      </c>
      <c r="J393" s="35">
        <f t="shared" si="105"/>
        <v>0</v>
      </c>
      <c r="K393" s="71">
        <f>SUM(I393:J393)</f>
        <v>13</v>
      </c>
      <c r="L393" s="72">
        <f t="shared" si="100"/>
        <v>13</v>
      </c>
    </row>
    <row r="394" spans="1:12" ht="13.5" thickBot="1">
      <c r="A394" s="37" t="s">
        <v>16</v>
      </c>
      <c r="B394" s="59"/>
      <c r="C394" s="39">
        <f>SUM(C390:C393)</f>
        <v>151</v>
      </c>
      <c r="D394" s="40">
        <f aca="true" t="shared" si="106" ref="D394:K394">SUM(D390:D393)</f>
        <v>86</v>
      </c>
      <c r="E394" s="42">
        <f t="shared" si="106"/>
        <v>237</v>
      </c>
      <c r="F394" s="39">
        <f t="shared" si="106"/>
        <v>84</v>
      </c>
      <c r="G394" s="40">
        <f t="shared" si="106"/>
        <v>28</v>
      </c>
      <c r="H394" s="42">
        <f t="shared" si="106"/>
        <v>112</v>
      </c>
      <c r="I394" s="43">
        <f t="shared" si="106"/>
        <v>235</v>
      </c>
      <c r="J394" s="40">
        <f t="shared" si="106"/>
        <v>114</v>
      </c>
      <c r="K394" s="42">
        <f t="shared" si="106"/>
        <v>349</v>
      </c>
      <c r="L394" s="61">
        <f t="shared" si="100"/>
        <v>349</v>
      </c>
    </row>
    <row r="395" spans="1:12" ht="12.75">
      <c r="A395" s="496" t="s">
        <v>62</v>
      </c>
      <c r="B395" s="192" t="s">
        <v>9</v>
      </c>
      <c r="C395" s="28">
        <v>23</v>
      </c>
      <c r="D395" s="29">
        <v>6</v>
      </c>
      <c r="E395" s="24">
        <f>SUM(C395:D395)</f>
        <v>29</v>
      </c>
      <c r="F395" s="51">
        <v>28</v>
      </c>
      <c r="G395" s="29">
        <v>1</v>
      </c>
      <c r="H395" s="24">
        <f>SUM(F395:G395)</f>
        <v>29</v>
      </c>
      <c r="I395" s="25">
        <f aca="true" t="shared" si="107" ref="I395:J398">SUM(C395+F395)</f>
        <v>51</v>
      </c>
      <c r="J395" s="22">
        <f t="shared" si="107"/>
        <v>7</v>
      </c>
      <c r="K395" s="24">
        <f>SUM(I395:J395)</f>
        <v>58</v>
      </c>
      <c r="L395" s="50">
        <f t="shared" si="100"/>
        <v>58</v>
      </c>
    </row>
    <row r="396" spans="1:12" s="4" customFormat="1" ht="12.75">
      <c r="A396" s="464"/>
      <c r="B396" s="192" t="s">
        <v>10</v>
      </c>
      <c r="C396" s="28">
        <v>24</v>
      </c>
      <c r="D396" s="29">
        <v>5</v>
      </c>
      <c r="E396" s="23">
        <f>SUM(C396:D396)</f>
        <v>29</v>
      </c>
      <c r="F396" s="51">
        <v>0</v>
      </c>
      <c r="G396" s="29">
        <v>2</v>
      </c>
      <c r="H396" s="23">
        <f>SUM(F396:G396)</f>
        <v>2</v>
      </c>
      <c r="I396" s="30">
        <f t="shared" si="107"/>
        <v>24</v>
      </c>
      <c r="J396" s="29">
        <f t="shared" si="107"/>
        <v>7</v>
      </c>
      <c r="K396" s="23">
        <f>SUM(I396:J396)</f>
        <v>31</v>
      </c>
      <c r="L396" s="52">
        <f t="shared" si="100"/>
        <v>31</v>
      </c>
    </row>
    <row r="397" spans="1:12" ht="12.75">
      <c r="A397" s="464"/>
      <c r="B397" s="192" t="s">
        <v>11</v>
      </c>
      <c r="C397" s="28">
        <v>25</v>
      </c>
      <c r="D397" s="29">
        <v>11</v>
      </c>
      <c r="E397" s="23">
        <f>SUM(C397:D397)</f>
        <v>36</v>
      </c>
      <c r="F397" s="51">
        <v>0</v>
      </c>
      <c r="G397" s="29">
        <v>0</v>
      </c>
      <c r="H397" s="23">
        <f>SUM(F397:G397)</f>
        <v>0</v>
      </c>
      <c r="I397" s="30">
        <f t="shared" si="107"/>
        <v>25</v>
      </c>
      <c r="J397" s="29">
        <f t="shared" si="107"/>
        <v>11</v>
      </c>
      <c r="K397" s="23">
        <f>SUM(I397:J397)</f>
        <v>36</v>
      </c>
      <c r="L397" s="52">
        <f t="shared" si="100"/>
        <v>36</v>
      </c>
    </row>
    <row r="398" spans="1:12" ht="12.75">
      <c r="A398" s="465"/>
      <c r="B398" s="193" t="s">
        <v>12</v>
      </c>
      <c r="C398" s="108">
        <v>7</v>
      </c>
      <c r="D398" s="55">
        <v>0</v>
      </c>
      <c r="E398" s="71">
        <f>SUM(C398:D398)</f>
        <v>7</v>
      </c>
      <c r="F398" s="54">
        <v>0</v>
      </c>
      <c r="G398" s="55">
        <v>0</v>
      </c>
      <c r="H398" s="71">
        <f>SUM(F398:G398)</f>
        <v>0</v>
      </c>
      <c r="I398" s="30">
        <f t="shared" si="107"/>
        <v>7</v>
      </c>
      <c r="J398" s="35">
        <f t="shared" si="107"/>
        <v>0</v>
      </c>
      <c r="K398" s="71">
        <f>SUM(I398:J398)</f>
        <v>7</v>
      </c>
      <c r="L398" s="72">
        <f t="shared" si="100"/>
        <v>7</v>
      </c>
    </row>
    <row r="399" spans="1:12" ht="13.5" thickBot="1">
      <c r="A399" s="37" t="s">
        <v>16</v>
      </c>
      <c r="B399" s="59"/>
      <c r="C399" s="39">
        <f>SUM(C395:C398)</f>
        <v>79</v>
      </c>
      <c r="D399" s="40">
        <f aca="true" t="shared" si="108" ref="D399:K399">SUM(D395:D398)</f>
        <v>22</v>
      </c>
      <c r="E399" s="42">
        <f t="shared" si="108"/>
        <v>101</v>
      </c>
      <c r="F399" s="39">
        <f t="shared" si="108"/>
        <v>28</v>
      </c>
      <c r="G399" s="40">
        <f t="shared" si="108"/>
        <v>3</v>
      </c>
      <c r="H399" s="42">
        <f t="shared" si="108"/>
        <v>31</v>
      </c>
      <c r="I399" s="43">
        <f t="shared" si="108"/>
        <v>107</v>
      </c>
      <c r="J399" s="40">
        <f t="shared" si="108"/>
        <v>25</v>
      </c>
      <c r="K399" s="42">
        <f t="shared" si="108"/>
        <v>132</v>
      </c>
      <c r="L399" s="61">
        <f t="shared" si="100"/>
        <v>132</v>
      </c>
    </row>
    <row r="400" spans="1:12" ht="12.75">
      <c r="A400" s="476" t="s">
        <v>63</v>
      </c>
      <c r="B400" s="192" t="s">
        <v>9</v>
      </c>
      <c r="C400" s="28">
        <v>26</v>
      </c>
      <c r="D400" s="29">
        <v>3</v>
      </c>
      <c r="E400" s="24">
        <f>SUM(C400:D400)</f>
        <v>29</v>
      </c>
      <c r="F400" s="51">
        <v>14</v>
      </c>
      <c r="G400" s="29">
        <v>5</v>
      </c>
      <c r="H400" s="24">
        <f>SUM(F400:G400)</f>
        <v>19</v>
      </c>
      <c r="I400" s="25">
        <f aca="true" t="shared" si="109" ref="I400:J403">SUM(C400+F400)</f>
        <v>40</v>
      </c>
      <c r="J400" s="22">
        <f t="shared" si="109"/>
        <v>8</v>
      </c>
      <c r="K400" s="196">
        <f>SUM(I400:J400)</f>
        <v>48</v>
      </c>
      <c r="L400" s="50">
        <f t="shared" si="100"/>
        <v>48</v>
      </c>
    </row>
    <row r="401" spans="1:12" s="4" customFormat="1" ht="12.75">
      <c r="A401" s="473"/>
      <c r="B401" s="192" t="s">
        <v>10</v>
      </c>
      <c r="C401" s="28">
        <v>39</v>
      </c>
      <c r="D401" s="29">
        <v>24</v>
      </c>
      <c r="E401" s="23">
        <f>SUM(C401:D401)</f>
        <v>63</v>
      </c>
      <c r="F401" s="51">
        <v>0</v>
      </c>
      <c r="G401" s="29">
        <v>1</v>
      </c>
      <c r="H401" s="23">
        <f>SUM(F401:G401)</f>
        <v>1</v>
      </c>
      <c r="I401" s="30">
        <f t="shared" si="109"/>
        <v>39</v>
      </c>
      <c r="J401" s="29">
        <f t="shared" si="109"/>
        <v>25</v>
      </c>
      <c r="K401" s="126">
        <f>SUM(I401:J401)</f>
        <v>64</v>
      </c>
      <c r="L401" s="52">
        <f t="shared" si="100"/>
        <v>64</v>
      </c>
    </row>
    <row r="402" spans="1:12" ht="12.75">
      <c r="A402" s="473"/>
      <c r="B402" s="192" t="s">
        <v>11</v>
      </c>
      <c r="C402" s="28">
        <v>32</v>
      </c>
      <c r="D402" s="29">
        <v>1</v>
      </c>
      <c r="E402" s="23">
        <f>SUM(C402:D402)</f>
        <v>33</v>
      </c>
      <c r="F402" s="51">
        <v>0</v>
      </c>
      <c r="G402" s="29">
        <v>0</v>
      </c>
      <c r="H402" s="23">
        <f>SUM(F402:G402)</f>
        <v>0</v>
      </c>
      <c r="I402" s="30">
        <f t="shared" si="109"/>
        <v>32</v>
      </c>
      <c r="J402" s="29">
        <f t="shared" si="109"/>
        <v>1</v>
      </c>
      <c r="K402" s="126">
        <f>SUM(I402:J402)</f>
        <v>33</v>
      </c>
      <c r="L402" s="52">
        <f t="shared" si="100"/>
        <v>33</v>
      </c>
    </row>
    <row r="403" spans="1:12" ht="12.75">
      <c r="A403" s="474"/>
      <c r="B403" s="98" t="s">
        <v>12</v>
      </c>
      <c r="C403" s="108">
        <v>15</v>
      </c>
      <c r="D403" s="55">
        <v>0</v>
      </c>
      <c r="E403" s="71">
        <f>SUM(C403:D403)</f>
        <v>15</v>
      </c>
      <c r="F403" s="54">
        <v>0</v>
      </c>
      <c r="G403" s="55">
        <v>0</v>
      </c>
      <c r="H403" s="71">
        <f>SUM(F403:G403)</f>
        <v>0</v>
      </c>
      <c r="I403" s="30">
        <f t="shared" si="109"/>
        <v>15</v>
      </c>
      <c r="J403" s="35">
        <f t="shared" si="109"/>
        <v>0</v>
      </c>
      <c r="K403" s="99">
        <f>SUM(I403:J403)</f>
        <v>15</v>
      </c>
      <c r="L403" s="72">
        <f t="shared" si="100"/>
        <v>15</v>
      </c>
    </row>
    <row r="404" spans="1:12" ht="13.5" thickBot="1">
      <c r="A404" s="203" t="s">
        <v>16</v>
      </c>
      <c r="B404" s="204"/>
      <c r="C404" s="154">
        <f>SUM(C400:C403)</f>
        <v>112</v>
      </c>
      <c r="D404" s="155">
        <f aca="true" t="shared" si="110" ref="D404:K404">SUM(D400:D403)</f>
        <v>28</v>
      </c>
      <c r="E404" s="156">
        <f t="shared" si="110"/>
        <v>140</v>
      </c>
      <c r="F404" s="154">
        <f t="shared" si="110"/>
        <v>14</v>
      </c>
      <c r="G404" s="155">
        <f t="shared" si="110"/>
        <v>6</v>
      </c>
      <c r="H404" s="156">
        <f t="shared" si="110"/>
        <v>20</v>
      </c>
      <c r="I404" s="157">
        <f t="shared" si="110"/>
        <v>126</v>
      </c>
      <c r="J404" s="155">
        <f t="shared" si="110"/>
        <v>34</v>
      </c>
      <c r="K404" s="161">
        <f t="shared" si="110"/>
        <v>160</v>
      </c>
      <c r="L404" s="61">
        <f t="shared" si="100"/>
        <v>160</v>
      </c>
    </row>
    <row r="405" spans="1:12" ht="13.5" thickBot="1">
      <c r="A405" s="466" t="s">
        <v>17</v>
      </c>
      <c r="B405" s="461"/>
      <c r="C405" s="230">
        <f>SUM(C404,C399,C394,C389,C384)</f>
        <v>562</v>
      </c>
      <c r="D405" s="230">
        <f aca="true" t="shared" si="111" ref="D405:K405">SUM(D404,D399,D394,D389,D384)</f>
        <v>211</v>
      </c>
      <c r="E405" s="230">
        <f t="shared" si="111"/>
        <v>773</v>
      </c>
      <c r="F405" s="230">
        <f t="shared" si="111"/>
        <v>185</v>
      </c>
      <c r="G405" s="230">
        <f t="shared" si="111"/>
        <v>62</v>
      </c>
      <c r="H405" s="230">
        <f t="shared" si="111"/>
        <v>247</v>
      </c>
      <c r="I405" s="230">
        <f t="shared" si="111"/>
        <v>747</v>
      </c>
      <c r="J405" s="230">
        <f t="shared" si="111"/>
        <v>273</v>
      </c>
      <c r="K405" s="230">
        <f t="shared" si="111"/>
        <v>1020</v>
      </c>
      <c r="L405" s="205">
        <f t="shared" si="100"/>
        <v>1020</v>
      </c>
    </row>
    <row r="406" spans="3:12" ht="12.75">
      <c r="C406" s="231"/>
      <c r="D406" s="231"/>
      <c r="E406" s="231"/>
      <c r="F406" s="231"/>
      <c r="G406" s="231"/>
      <c r="H406" s="231"/>
      <c r="I406" s="529" t="s">
        <v>18</v>
      </c>
      <c r="J406" s="530"/>
      <c r="K406" s="531"/>
      <c r="L406" s="20">
        <v>0</v>
      </c>
    </row>
    <row r="407" spans="3:12" ht="13.5" thickBot="1">
      <c r="C407" s="231"/>
      <c r="D407" s="231"/>
      <c r="E407" s="231"/>
      <c r="F407" s="231"/>
      <c r="G407" s="231"/>
      <c r="H407" s="231"/>
      <c r="I407" s="469" t="s">
        <v>19</v>
      </c>
      <c r="J407" s="470"/>
      <c r="K407" s="470"/>
      <c r="L407" s="66">
        <v>348</v>
      </c>
    </row>
    <row r="408" spans="3:13" ht="15.75" thickBot="1">
      <c r="C408" s="231"/>
      <c r="D408" s="231"/>
      <c r="E408" s="231"/>
      <c r="F408" s="231"/>
      <c r="G408" s="231"/>
      <c r="H408" s="231"/>
      <c r="I408" s="471" t="s">
        <v>16</v>
      </c>
      <c r="J408" s="472"/>
      <c r="K408" s="472"/>
      <c r="L408" s="80">
        <f>SUM(L405:L407)</f>
        <v>1368</v>
      </c>
      <c r="M408" s="110"/>
    </row>
    <row r="409" ht="13.5" thickBot="1">
      <c r="L409" s="207"/>
    </row>
    <row r="410" spans="1:12" ht="15.75" thickBot="1">
      <c r="A410" s="493" t="s">
        <v>32</v>
      </c>
      <c r="B410" s="493"/>
      <c r="C410" s="493"/>
      <c r="D410" s="493"/>
      <c r="E410" s="493"/>
      <c r="F410" s="493"/>
      <c r="G410" s="493"/>
      <c r="H410" s="493"/>
      <c r="I410" s="493"/>
      <c r="J410" s="493"/>
      <c r="K410" s="493"/>
      <c r="L410" s="493"/>
    </row>
    <row r="411" spans="1:12" ht="13.5" thickBot="1">
      <c r="A411" s="459" t="s">
        <v>3</v>
      </c>
      <c r="B411" s="459" t="s">
        <v>4</v>
      </c>
      <c r="C411" s="462" t="s">
        <v>5</v>
      </c>
      <c r="D411" s="462"/>
      <c r="E411" s="462"/>
      <c r="F411" s="462" t="s">
        <v>6</v>
      </c>
      <c r="G411" s="462"/>
      <c r="H411" s="462"/>
      <c r="I411" s="462" t="s">
        <v>7</v>
      </c>
      <c r="J411" s="462"/>
      <c r="K411" s="462"/>
      <c r="L411" s="459" t="s">
        <v>8</v>
      </c>
    </row>
    <row r="412" spans="1:12" ht="13.5" thickBot="1">
      <c r="A412" s="460"/>
      <c r="B412" s="459"/>
      <c r="C412" s="17" t="s">
        <v>13</v>
      </c>
      <c r="D412" s="17" t="s">
        <v>15</v>
      </c>
      <c r="E412" s="18" t="s">
        <v>14</v>
      </c>
      <c r="F412" s="17" t="s">
        <v>13</v>
      </c>
      <c r="G412" s="17" t="s">
        <v>15</v>
      </c>
      <c r="H412" s="18" t="s">
        <v>14</v>
      </c>
      <c r="I412" s="19" t="s">
        <v>13</v>
      </c>
      <c r="J412" s="17" t="s">
        <v>15</v>
      </c>
      <c r="K412" s="18" t="s">
        <v>14</v>
      </c>
      <c r="L412" s="459"/>
    </row>
    <row r="413" spans="1:12" ht="12.75">
      <c r="A413" s="476" t="s">
        <v>118</v>
      </c>
      <c r="B413" s="198" t="s">
        <v>9</v>
      </c>
      <c r="C413" s="21">
        <v>40</v>
      </c>
      <c r="D413" s="22">
        <v>12</v>
      </c>
      <c r="E413" s="24">
        <f aca="true" t="shared" si="112" ref="E413:E418">SUM(C413:D413)</f>
        <v>52</v>
      </c>
      <c r="F413" s="21">
        <v>23</v>
      </c>
      <c r="G413" s="22">
        <v>11</v>
      </c>
      <c r="H413" s="24">
        <f aca="true" t="shared" si="113" ref="H413:H418">SUM(F413:G413)</f>
        <v>34</v>
      </c>
      <c r="I413" s="25">
        <f aca="true" t="shared" si="114" ref="I413:J418">SUM(C413+F413)</f>
        <v>63</v>
      </c>
      <c r="J413" s="22">
        <f t="shared" si="114"/>
        <v>23</v>
      </c>
      <c r="K413" s="24">
        <f aca="true" t="shared" si="115" ref="K413:K429">SUM(I413:J413)</f>
        <v>86</v>
      </c>
      <c r="L413" s="26">
        <f aca="true" t="shared" si="116" ref="L413:L418">K413</f>
        <v>86</v>
      </c>
    </row>
    <row r="414" spans="1:12" s="4" customFormat="1" ht="13.5" thickBot="1">
      <c r="A414" s="528"/>
      <c r="B414" s="138" t="s">
        <v>10</v>
      </c>
      <c r="C414" s="39">
        <v>40</v>
      </c>
      <c r="D414" s="40">
        <v>26</v>
      </c>
      <c r="E414" s="42">
        <f t="shared" si="112"/>
        <v>66</v>
      </c>
      <c r="F414" s="39">
        <v>0</v>
      </c>
      <c r="G414" s="40">
        <v>3</v>
      </c>
      <c r="H414" s="42">
        <f t="shared" si="113"/>
        <v>3</v>
      </c>
      <c r="I414" s="43">
        <f t="shared" si="114"/>
        <v>40</v>
      </c>
      <c r="J414" s="40">
        <f t="shared" si="114"/>
        <v>29</v>
      </c>
      <c r="K414" s="42">
        <f t="shared" si="115"/>
        <v>69</v>
      </c>
      <c r="L414" s="44">
        <f t="shared" si="116"/>
        <v>69</v>
      </c>
    </row>
    <row r="415" spans="1:13" ht="12.75">
      <c r="A415" s="229" t="s">
        <v>91</v>
      </c>
      <c r="B415" s="191" t="s">
        <v>11</v>
      </c>
      <c r="C415" s="107">
        <v>19</v>
      </c>
      <c r="D415" s="48">
        <v>8</v>
      </c>
      <c r="E415" s="49">
        <f t="shared" si="112"/>
        <v>27</v>
      </c>
      <c r="F415" s="107">
        <v>0</v>
      </c>
      <c r="G415" s="48">
        <v>0</v>
      </c>
      <c r="H415" s="49">
        <f t="shared" si="113"/>
        <v>0</v>
      </c>
      <c r="I415" s="100">
        <f t="shared" si="114"/>
        <v>19</v>
      </c>
      <c r="J415" s="48">
        <f t="shared" si="114"/>
        <v>8</v>
      </c>
      <c r="K415" s="49">
        <f t="shared" si="115"/>
        <v>27</v>
      </c>
      <c r="L415" s="84">
        <f t="shared" si="116"/>
        <v>27</v>
      </c>
      <c r="M415" s="7"/>
    </row>
    <row r="416" spans="1:13" ht="13.5" thickBot="1">
      <c r="A416" s="228" t="s">
        <v>119</v>
      </c>
      <c r="B416" s="138" t="s">
        <v>11</v>
      </c>
      <c r="C416" s="39">
        <v>15</v>
      </c>
      <c r="D416" s="40">
        <v>14</v>
      </c>
      <c r="E416" s="42">
        <f t="shared" si="112"/>
        <v>29</v>
      </c>
      <c r="F416" s="39">
        <v>0</v>
      </c>
      <c r="G416" s="40">
        <v>0</v>
      </c>
      <c r="H416" s="42">
        <f t="shared" si="113"/>
        <v>0</v>
      </c>
      <c r="I416" s="43">
        <f t="shared" si="114"/>
        <v>15</v>
      </c>
      <c r="J416" s="40">
        <f t="shared" si="114"/>
        <v>14</v>
      </c>
      <c r="K416" s="42">
        <f t="shared" si="115"/>
        <v>29</v>
      </c>
      <c r="L416" s="44">
        <f t="shared" si="116"/>
        <v>29</v>
      </c>
      <c r="M416" s="7"/>
    </row>
    <row r="417" spans="1:13" ht="12.75">
      <c r="A417" s="224" t="s">
        <v>91</v>
      </c>
      <c r="B417" s="225" t="s">
        <v>12</v>
      </c>
      <c r="C417" s="226">
        <v>18</v>
      </c>
      <c r="D417" s="227">
        <v>0</v>
      </c>
      <c r="E417" s="49">
        <f t="shared" si="112"/>
        <v>18</v>
      </c>
      <c r="F417" s="226">
        <v>0</v>
      </c>
      <c r="G417" s="227">
        <v>0</v>
      </c>
      <c r="H417" s="49">
        <f t="shared" si="113"/>
        <v>0</v>
      </c>
      <c r="I417" s="100">
        <f t="shared" si="114"/>
        <v>18</v>
      </c>
      <c r="J417" s="48">
        <f t="shared" si="114"/>
        <v>0</v>
      </c>
      <c r="K417" s="49">
        <f t="shared" si="115"/>
        <v>18</v>
      </c>
      <c r="L417" s="84">
        <f t="shared" si="116"/>
        <v>18</v>
      </c>
      <c r="M417" s="7"/>
    </row>
    <row r="418" spans="1:13" ht="13.5" thickBot="1">
      <c r="A418" s="228" t="s">
        <v>119</v>
      </c>
      <c r="B418" s="193" t="s">
        <v>12</v>
      </c>
      <c r="C418" s="108">
        <v>6</v>
      </c>
      <c r="D418" s="55">
        <v>0</v>
      </c>
      <c r="E418" s="23">
        <f t="shared" si="112"/>
        <v>6</v>
      </c>
      <c r="F418" s="108">
        <v>0</v>
      </c>
      <c r="G418" s="55">
        <v>0</v>
      </c>
      <c r="H418" s="23">
        <f t="shared" si="113"/>
        <v>0</v>
      </c>
      <c r="I418" s="30">
        <f t="shared" si="114"/>
        <v>6</v>
      </c>
      <c r="J418" s="29">
        <f t="shared" si="114"/>
        <v>0</v>
      </c>
      <c r="K418" s="23">
        <f t="shared" si="115"/>
        <v>6</v>
      </c>
      <c r="L418" s="31">
        <f t="shared" si="116"/>
        <v>6</v>
      </c>
      <c r="M418" s="7"/>
    </row>
    <row r="419" spans="1:13" ht="13.5" thickBot="1">
      <c r="A419" s="37" t="s">
        <v>16</v>
      </c>
      <c r="B419" s="59"/>
      <c r="C419" s="39">
        <f>SUM(C413:C418)</f>
        <v>138</v>
      </c>
      <c r="D419" s="40">
        <f aca="true" t="shared" si="117" ref="D419:J419">SUM(D413:D418)</f>
        <v>60</v>
      </c>
      <c r="E419" s="42">
        <f t="shared" si="117"/>
        <v>198</v>
      </c>
      <c r="F419" s="39">
        <f t="shared" si="117"/>
        <v>23</v>
      </c>
      <c r="G419" s="40">
        <f t="shared" si="117"/>
        <v>14</v>
      </c>
      <c r="H419" s="42">
        <f t="shared" si="117"/>
        <v>37</v>
      </c>
      <c r="I419" s="43">
        <f t="shared" si="117"/>
        <v>161</v>
      </c>
      <c r="J419" s="40">
        <f t="shared" si="117"/>
        <v>74</v>
      </c>
      <c r="K419" s="42">
        <f t="shared" si="115"/>
        <v>235</v>
      </c>
      <c r="L419" s="44">
        <f>SUM(L413:L418)</f>
        <v>235</v>
      </c>
      <c r="M419" s="7"/>
    </row>
    <row r="420" spans="1:13" ht="12.75">
      <c r="A420" s="475" t="s">
        <v>244</v>
      </c>
      <c r="B420" s="192" t="s">
        <v>9</v>
      </c>
      <c r="C420" s="21">
        <v>27</v>
      </c>
      <c r="D420" s="22">
        <v>11</v>
      </c>
      <c r="E420" s="23">
        <f>SUM(C420:D420)</f>
        <v>38</v>
      </c>
      <c r="F420" s="51">
        <v>10</v>
      </c>
      <c r="G420" s="29">
        <v>6</v>
      </c>
      <c r="H420" s="24">
        <f>SUM(F420:G420)</f>
        <v>16</v>
      </c>
      <c r="I420" s="30">
        <f aca="true" t="shared" si="118" ref="I420:J423">SUM(C420+F420)</f>
        <v>37</v>
      </c>
      <c r="J420" s="29">
        <f t="shared" si="118"/>
        <v>17</v>
      </c>
      <c r="K420" s="23">
        <f t="shared" si="115"/>
        <v>54</v>
      </c>
      <c r="L420" s="31">
        <f>K420</f>
        <v>54</v>
      </c>
      <c r="M420" s="7"/>
    </row>
    <row r="421" spans="1:13" s="4" customFormat="1" ht="12.75">
      <c r="A421" s="473"/>
      <c r="B421" s="192" t="s">
        <v>10</v>
      </c>
      <c r="C421" s="28">
        <v>12</v>
      </c>
      <c r="D421" s="29">
        <v>3</v>
      </c>
      <c r="E421" s="23">
        <f>SUM(C421:D421)</f>
        <v>15</v>
      </c>
      <c r="F421" s="51">
        <v>0</v>
      </c>
      <c r="G421" s="29">
        <v>0</v>
      </c>
      <c r="H421" s="23">
        <f>SUM(F421:G421)</f>
        <v>0</v>
      </c>
      <c r="I421" s="30">
        <f t="shared" si="118"/>
        <v>12</v>
      </c>
      <c r="J421" s="29">
        <f t="shared" si="118"/>
        <v>3</v>
      </c>
      <c r="K421" s="23">
        <f t="shared" si="115"/>
        <v>15</v>
      </c>
      <c r="L421" s="31">
        <f>K421</f>
        <v>15</v>
      </c>
      <c r="M421" s="36"/>
    </row>
    <row r="422" spans="1:13" ht="12.75">
      <c r="A422" s="473"/>
      <c r="B422" s="192" t="s">
        <v>11</v>
      </c>
      <c r="C422" s="28">
        <v>10</v>
      </c>
      <c r="D422" s="29">
        <v>4</v>
      </c>
      <c r="E422" s="23">
        <f>SUM(C422:D422)</f>
        <v>14</v>
      </c>
      <c r="F422" s="51">
        <v>0</v>
      </c>
      <c r="G422" s="29">
        <v>0</v>
      </c>
      <c r="H422" s="23">
        <f>SUM(F422:G422)</f>
        <v>0</v>
      </c>
      <c r="I422" s="30">
        <f t="shared" si="118"/>
        <v>10</v>
      </c>
      <c r="J422" s="29">
        <f t="shared" si="118"/>
        <v>4</v>
      </c>
      <c r="K422" s="23">
        <f t="shared" si="115"/>
        <v>14</v>
      </c>
      <c r="L422" s="31">
        <f>K422</f>
        <v>14</v>
      </c>
      <c r="M422" s="7"/>
    </row>
    <row r="423" spans="1:13" ht="12.75">
      <c r="A423" s="474"/>
      <c r="B423" s="193" t="s">
        <v>12</v>
      </c>
      <c r="C423" s="108">
        <v>5</v>
      </c>
      <c r="D423" s="55">
        <v>0</v>
      </c>
      <c r="E423" s="71">
        <f>SUM(C423:D423)</f>
        <v>5</v>
      </c>
      <c r="F423" s="54">
        <v>0</v>
      </c>
      <c r="G423" s="55">
        <v>0</v>
      </c>
      <c r="H423" s="71">
        <f>SUM(F423:G423)</f>
        <v>0</v>
      </c>
      <c r="I423" s="30">
        <f t="shared" si="118"/>
        <v>5</v>
      </c>
      <c r="J423" s="35">
        <f t="shared" si="118"/>
        <v>0</v>
      </c>
      <c r="K423" s="71">
        <f t="shared" si="115"/>
        <v>5</v>
      </c>
      <c r="L423" s="104">
        <f>K423</f>
        <v>5</v>
      </c>
      <c r="M423" s="7"/>
    </row>
    <row r="424" spans="1:13" ht="13.5" thickBot="1">
      <c r="A424" s="37" t="s">
        <v>16</v>
      </c>
      <c r="B424" s="59"/>
      <c r="C424" s="39">
        <f>SUM(C420:C423)</f>
        <v>54</v>
      </c>
      <c r="D424" s="40">
        <f aca="true" t="shared" si="119" ref="D424:J424">SUM(D420:D423)</f>
        <v>18</v>
      </c>
      <c r="E424" s="42">
        <f t="shared" si="119"/>
        <v>72</v>
      </c>
      <c r="F424" s="39">
        <f t="shared" si="119"/>
        <v>10</v>
      </c>
      <c r="G424" s="40">
        <f t="shared" si="119"/>
        <v>6</v>
      </c>
      <c r="H424" s="42">
        <f t="shared" si="119"/>
        <v>16</v>
      </c>
      <c r="I424" s="43">
        <f t="shared" si="119"/>
        <v>64</v>
      </c>
      <c r="J424" s="40">
        <f t="shared" si="119"/>
        <v>24</v>
      </c>
      <c r="K424" s="42">
        <f t="shared" si="115"/>
        <v>88</v>
      </c>
      <c r="L424" s="44">
        <f>SUM(L420:L423)</f>
        <v>88</v>
      </c>
      <c r="M424" s="7"/>
    </row>
    <row r="425" spans="1:13" ht="12.75">
      <c r="A425" s="475" t="s">
        <v>50</v>
      </c>
      <c r="B425" s="192" t="s">
        <v>9</v>
      </c>
      <c r="C425" s="21">
        <v>40</v>
      </c>
      <c r="D425" s="22">
        <v>21</v>
      </c>
      <c r="E425" s="24">
        <f>SUM(C425:D425)</f>
        <v>61</v>
      </c>
      <c r="F425" s="51">
        <v>46</v>
      </c>
      <c r="G425" s="29">
        <v>14</v>
      </c>
      <c r="H425" s="24">
        <f>SUM(F425:G425)</f>
        <v>60</v>
      </c>
      <c r="I425" s="30">
        <f aca="true" t="shared" si="120" ref="I425:J428">SUM(C425+F425)</f>
        <v>86</v>
      </c>
      <c r="J425" s="29">
        <f t="shared" si="120"/>
        <v>35</v>
      </c>
      <c r="K425" s="23">
        <f t="shared" si="115"/>
        <v>121</v>
      </c>
      <c r="L425" s="31">
        <f>K425</f>
        <v>121</v>
      </c>
      <c r="M425" s="7"/>
    </row>
    <row r="426" spans="1:13" s="4" customFormat="1" ht="12.75">
      <c r="A426" s="473"/>
      <c r="B426" s="192" t="s">
        <v>10</v>
      </c>
      <c r="C426" s="28">
        <v>26</v>
      </c>
      <c r="D426" s="29">
        <v>26</v>
      </c>
      <c r="E426" s="23">
        <f>SUM(C426:D426)</f>
        <v>52</v>
      </c>
      <c r="F426" s="51">
        <v>0</v>
      </c>
      <c r="G426" s="29">
        <v>10</v>
      </c>
      <c r="H426" s="23">
        <f>SUM(F426:G426)</f>
        <v>10</v>
      </c>
      <c r="I426" s="30">
        <f t="shared" si="120"/>
        <v>26</v>
      </c>
      <c r="J426" s="29">
        <f t="shared" si="120"/>
        <v>36</v>
      </c>
      <c r="K426" s="23">
        <f t="shared" si="115"/>
        <v>62</v>
      </c>
      <c r="L426" s="31">
        <f>K426</f>
        <v>62</v>
      </c>
      <c r="M426" s="36"/>
    </row>
    <row r="427" spans="1:13" ht="12.75">
      <c r="A427" s="473"/>
      <c r="B427" s="192" t="s">
        <v>11</v>
      </c>
      <c r="C427" s="28">
        <v>28</v>
      </c>
      <c r="D427" s="29">
        <v>6</v>
      </c>
      <c r="E427" s="23">
        <f>SUM(C427:D427)</f>
        <v>34</v>
      </c>
      <c r="F427" s="51">
        <v>1</v>
      </c>
      <c r="G427" s="29">
        <v>0</v>
      </c>
      <c r="H427" s="23">
        <f>SUM(F427:G427)</f>
        <v>1</v>
      </c>
      <c r="I427" s="30">
        <f t="shared" si="120"/>
        <v>29</v>
      </c>
      <c r="J427" s="29">
        <f t="shared" si="120"/>
        <v>6</v>
      </c>
      <c r="K427" s="23">
        <f t="shared" si="115"/>
        <v>35</v>
      </c>
      <c r="L427" s="31">
        <f>K427</f>
        <v>35</v>
      </c>
      <c r="M427" s="7"/>
    </row>
    <row r="428" spans="1:13" ht="12.75">
      <c r="A428" s="474"/>
      <c r="B428" s="193" t="s">
        <v>12</v>
      </c>
      <c r="C428" s="108">
        <v>19</v>
      </c>
      <c r="D428" s="55">
        <v>1</v>
      </c>
      <c r="E428" s="71">
        <f>SUM(C428:D428)</f>
        <v>20</v>
      </c>
      <c r="F428" s="54">
        <v>0</v>
      </c>
      <c r="G428" s="55">
        <v>0</v>
      </c>
      <c r="H428" s="71">
        <f>SUM(F428:G428)</f>
        <v>0</v>
      </c>
      <c r="I428" s="30">
        <f t="shared" si="120"/>
        <v>19</v>
      </c>
      <c r="J428" s="35">
        <f t="shared" si="120"/>
        <v>1</v>
      </c>
      <c r="K428" s="71">
        <f t="shared" si="115"/>
        <v>20</v>
      </c>
      <c r="L428" s="104">
        <f>K428</f>
        <v>20</v>
      </c>
      <c r="M428" s="7"/>
    </row>
    <row r="429" spans="1:13" ht="13.5" thickBot="1">
      <c r="A429" s="37" t="s">
        <v>16</v>
      </c>
      <c r="B429" s="59"/>
      <c r="C429" s="39">
        <f>SUM(C425:C428)</f>
        <v>113</v>
      </c>
      <c r="D429" s="40">
        <f aca="true" t="shared" si="121" ref="D429:J429">SUM(D425:D428)</f>
        <v>54</v>
      </c>
      <c r="E429" s="42">
        <f t="shared" si="121"/>
        <v>167</v>
      </c>
      <c r="F429" s="39">
        <f t="shared" si="121"/>
        <v>47</v>
      </c>
      <c r="G429" s="40">
        <f t="shared" si="121"/>
        <v>24</v>
      </c>
      <c r="H429" s="42">
        <f t="shared" si="121"/>
        <v>71</v>
      </c>
      <c r="I429" s="43">
        <f t="shared" si="121"/>
        <v>160</v>
      </c>
      <c r="J429" s="40">
        <f t="shared" si="121"/>
        <v>78</v>
      </c>
      <c r="K429" s="42">
        <f t="shared" si="115"/>
        <v>238</v>
      </c>
      <c r="L429" s="44">
        <f>SUM(L425:L428)</f>
        <v>238</v>
      </c>
      <c r="M429" s="7"/>
    </row>
    <row r="430" spans="1:13" ht="12.75">
      <c r="A430" s="475" t="s">
        <v>76</v>
      </c>
      <c r="B430" s="192" t="s">
        <v>9</v>
      </c>
      <c r="C430" s="21">
        <v>29</v>
      </c>
      <c r="D430" s="22">
        <v>13</v>
      </c>
      <c r="E430" s="24">
        <f>SUM(C430:D430)</f>
        <v>42</v>
      </c>
      <c r="F430" s="21">
        <v>44</v>
      </c>
      <c r="G430" s="22">
        <v>13</v>
      </c>
      <c r="H430" s="24">
        <f>SUM(F430:G430)</f>
        <v>57</v>
      </c>
      <c r="I430" s="30">
        <f aca="true" t="shared" si="122" ref="I430:J433">SUM(C430+F430)</f>
        <v>73</v>
      </c>
      <c r="J430" s="29">
        <f t="shared" si="122"/>
        <v>26</v>
      </c>
      <c r="K430" s="23">
        <f>SUM(I430:J430)</f>
        <v>99</v>
      </c>
      <c r="L430" s="31">
        <f>K430</f>
        <v>99</v>
      </c>
      <c r="M430" s="7"/>
    </row>
    <row r="431" spans="1:13" s="4" customFormat="1" ht="12.75">
      <c r="A431" s="473"/>
      <c r="B431" s="192" t="s">
        <v>10</v>
      </c>
      <c r="C431" s="28">
        <v>32</v>
      </c>
      <c r="D431" s="29">
        <v>3</v>
      </c>
      <c r="E431" s="23">
        <f>SUM(C431:D431)</f>
        <v>35</v>
      </c>
      <c r="F431" s="28">
        <v>4</v>
      </c>
      <c r="G431" s="29">
        <v>0</v>
      </c>
      <c r="H431" s="23">
        <f>SUM(F431:G431)</f>
        <v>4</v>
      </c>
      <c r="I431" s="30">
        <f t="shared" si="122"/>
        <v>36</v>
      </c>
      <c r="J431" s="29">
        <f t="shared" si="122"/>
        <v>3</v>
      </c>
      <c r="K431" s="23">
        <f>SUM(I431:J431)</f>
        <v>39</v>
      </c>
      <c r="L431" s="31">
        <f>K431</f>
        <v>39</v>
      </c>
      <c r="M431" s="36"/>
    </row>
    <row r="432" spans="1:13" ht="12.75">
      <c r="A432" s="473"/>
      <c r="B432" s="192" t="s">
        <v>11</v>
      </c>
      <c r="C432" s="28">
        <v>8</v>
      </c>
      <c r="D432" s="29">
        <v>0</v>
      </c>
      <c r="E432" s="23">
        <f>SUM(C432:D432)</f>
        <v>8</v>
      </c>
      <c r="F432" s="28">
        <v>0</v>
      </c>
      <c r="G432" s="29">
        <v>0</v>
      </c>
      <c r="H432" s="23">
        <f>SUM(F432:G432)</f>
        <v>0</v>
      </c>
      <c r="I432" s="30">
        <f t="shared" si="122"/>
        <v>8</v>
      </c>
      <c r="J432" s="29">
        <f t="shared" si="122"/>
        <v>0</v>
      </c>
      <c r="K432" s="23">
        <f>SUM(I432:J432)</f>
        <v>8</v>
      </c>
      <c r="L432" s="31">
        <f>K432</f>
        <v>8</v>
      </c>
      <c r="M432" s="7"/>
    </row>
    <row r="433" spans="1:12" ht="12.75">
      <c r="A433" s="474"/>
      <c r="B433" s="193" t="s">
        <v>12</v>
      </c>
      <c r="C433" s="34">
        <v>0</v>
      </c>
      <c r="D433" s="35">
        <v>0</v>
      </c>
      <c r="E433" s="71">
        <f>SUM(C433:D433)</f>
        <v>0</v>
      </c>
      <c r="F433" s="34">
        <v>0</v>
      </c>
      <c r="G433" s="35">
        <v>0</v>
      </c>
      <c r="H433" s="71">
        <f>SUM(F433:G433)</f>
        <v>0</v>
      </c>
      <c r="I433" s="30">
        <f t="shared" si="122"/>
        <v>0</v>
      </c>
      <c r="J433" s="35">
        <f t="shared" si="122"/>
        <v>0</v>
      </c>
      <c r="K433" s="71">
        <f>SUM(I433:J433)</f>
        <v>0</v>
      </c>
      <c r="L433" s="104">
        <f>K433</f>
        <v>0</v>
      </c>
    </row>
    <row r="434" spans="1:12" ht="13.5" thickBot="1">
      <c r="A434" s="37" t="s">
        <v>16</v>
      </c>
      <c r="B434" s="59"/>
      <c r="C434" s="39">
        <f>SUM(C430:C433)</f>
        <v>69</v>
      </c>
      <c r="D434" s="40">
        <f aca="true" t="shared" si="123" ref="D434:J434">SUM(D430:D433)</f>
        <v>16</v>
      </c>
      <c r="E434" s="42">
        <f t="shared" si="123"/>
        <v>85</v>
      </c>
      <c r="F434" s="39">
        <f t="shared" si="123"/>
        <v>48</v>
      </c>
      <c r="G434" s="40">
        <f t="shared" si="123"/>
        <v>13</v>
      </c>
      <c r="H434" s="42">
        <f t="shared" si="123"/>
        <v>61</v>
      </c>
      <c r="I434" s="43">
        <f t="shared" si="123"/>
        <v>117</v>
      </c>
      <c r="J434" s="40">
        <f t="shared" si="123"/>
        <v>29</v>
      </c>
      <c r="K434" s="42">
        <f>SUM(I434:J434)</f>
        <v>146</v>
      </c>
      <c r="L434" s="44">
        <f>SUM(L430:L433)</f>
        <v>146</v>
      </c>
    </row>
    <row r="435" spans="1:12" ht="13.5" thickBot="1">
      <c r="A435" s="466" t="s">
        <v>17</v>
      </c>
      <c r="B435" s="461"/>
      <c r="C435" s="109">
        <f>SUM(C429,C424,C419,C434)</f>
        <v>374</v>
      </c>
      <c r="D435" s="109">
        <f aca="true" t="shared" si="124" ref="D435:L435">SUM(D429,D424,D419,D434)</f>
        <v>148</v>
      </c>
      <c r="E435" s="109">
        <f t="shared" si="124"/>
        <v>522</v>
      </c>
      <c r="F435" s="109">
        <f t="shared" si="124"/>
        <v>128</v>
      </c>
      <c r="G435" s="109">
        <f t="shared" si="124"/>
        <v>57</v>
      </c>
      <c r="H435" s="109">
        <f t="shared" si="124"/>
        <v>185</v>
      </c>
      <c r="I435" s="109">
        <f t="shared" si="124"/>
        <v>502</v>
      </c>
      <c r="J435" s="109">
        <f t="shared" si="124"/>
        <v>205</v>
      </c>
      <c r="K435" s="109">
        <f t="shared" si="124"/>
        <v>707</v>
      </c>
      <c r="L435" s="109">
        <f t="shared" si="124"/>
        <v>707</v>
      </c>
    </row>
    <row r="436" spans="9:12" ht="12.75">
      <c r="I436" s="467" t="s">
        <v>18</v>
      </c>
      <c r="J436" s="468"/>
      <c r="K436" s="468"/>
      <c r="L436" s="20">
        <v>0</v>
      </c>
    </row>
    <row r="437" spans="1:12" s="4" customFormat="1" ht="13.5" thickBot="1">
      <c r="A437" s="11"/>
      <c r="B437" s="3"/>
      <c r="C437" s="3"/>
      <c r="D437" s="3"/>
      <c r="E437" s="3"/>
      <c r="F437" s="3"/>
      <c r="G437" s="3"/>
      <c r="H437" s="3"/>
      <c r="I437" s="469" t="s">
        <v>19</v>
      </c>
      <c r="J437" s="470"/>
      <c r="K437" s="470"/>
      <c r="L437" s="66">
        <v>183</v>
      </c>
    </row>
    <row r="438" spans="1:12" s="4" customFormat="1" ht="15.75" thickBot="1">
      <c r="A438" s="11"/>
      <c r="B438" s="3"/>
      <c r="C438" s="3"/>
      <c r="D438" s="3"/>
      <c r="E438" s="3"/>
      <c r="F438" s="3"/>
      <c r="G438" s="3"/>
      <c r="H438" s="3"/>
      <c r="I438" s="471" t="s">
        <v>16</v>
      </c>
      <c r="J438" s="472"/>
      <c r="K438" s="472"/>
      <c r="L438" s="76">
        <f>SUM(L435:L437)</f>
        <v>890</v>
      </c>
    </row>
    <row r="439" spans="1:12" s="4" customFormat="1" ht="15">
      <c r="A439" s="77"/>
      <c r="B439" s="78"/>
      <c r="C439" s="78"/>
      <c r="D439" s="78"/>
      <c r="E439" s="78"/>
      <c r="F439" s="78"/>
      <c r="G439" s="78"/>
      <c r="H439" s="78"/>
      <c r="I439" s="79"/>
      <c r="J439" s="79"/>
      <c r="K439" s="79"/>
      <c r="L439" s="80"/>
    </row>
    <row r="440" spans="1:12" s="4" customFormat="1" ht="12.75">
      <c r="A440" s="77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105"/>
    </row>
    <row r="441" s="401" customFormat="1" ht="12.75"/>
    <row r="442" s="401" customFormat="1" ht="12.75"/>
    <row r="443" s="401" customFormat="1" ht="12.75"/>
    <row r="444" s="401" customFormat="1" ht="12.75"/>
    <row r="445" s="401" customFormat="1" ht="12.75"/>
    <row r="446" spans="14:15" s="401" customFormat="1" ht="12.75">
      <c r="N446" s="404"/>
      <c r="O446" s="404"/>
    </row>
    <row r="447" spans="1:13" s="401" customFormat="1" ht="15.75" thickBot="1">
      <c r="A447" s="537" t="s">
        <v>71</v>
      </c>
      <c r="B447" s="537"/>
      <c r="C447" s="537"/>
      <c r="D447" s="537"/>
      <c r="E447" s="537"/>
      <c r="F447" s="537"/>
      <c r="G447" s="537"/>
      <c r="H447" s="537"/>
      <c r="I447" s="537"/>
      <c r="J447" s="537"/>
      <c r="K447" s="537"/>
      <c r="L447" s="537"/>
      <c r="M447" s="136"/>
    </row>
    <row r="448" spans="1:12" s="401" customFormat="1" ht="13.5" thickBot="1">
      <c r="A448" s="532" t="s">
        <v>70</v>
      </c>
      <c r="B448" s="538" t="s">
        <v>4</v>
      </c>
      <c r="C448" s="536" t="s">
        <v>5</v>
      </c>
      <c r="D448" s="536"/>
      <c r="E448" s="536"/>
      <c r="F448" s="536" t="s">
        <v>6</v>
      </c>
      <c r="G448" s="536"/>
      <c r="H448" s="536"/>
      <c r="I448" s="536" t="s">
        <v>52</v>
      </c>
      <c r="J448" s="536"/>
      <c r="K448" s="536"/>
      <c r="L448" s="538" t="s">
        <v>8</v>
      </c>
    </row>
    <row r="449" spans="1:14" s="401" customFormat="1" ht="13.5" thickBot="1">
      <c r="A449" s="533"/>
      <c r="B449" s="538"/>
      <c r="C449" s="208" t="s">
        <v>13</v>
      </c>
      <c r="D449" s="208" t="s">
        <v>15</v>
      </c>
      <c r="E449" s="209" t="s">
        <v>14</v>
      </c>
      <c r="F449" s="208" t="s">
        <v>13</v>
      </c>
      <c r="G449" s="208" t="s">
        <v>15</v>
      </c>
      <c r="H449" s="209" t="s">
        <v>14</v>
      </c>
      <c r="I449" s="19" t="s">
        <v>13</v>
      </c>
      <c r="J449" s="208" t="s">
        <v>15</v>
      </c>
      <c r="K449" s="209" t="s">
        <v>14</v>
      </c>
      <c r="L449" s="538"/>
      <c r="N449" s="404"/>
    </row>
    <row r="450" spans="1:12" s="4" customFormat="1" ht="12.75">
      <c r="A450" s="534"/>
      <c r="B450" s="212" t="s">
        <v>9</v>
      </c>
      <c r="C450" s="217">
        <f>SUM(C10+C15+C28+C33+C38+C51+C82+C86+C90+C94+C98+C116+C134+C147+C152+C157+C162+C167+C172+C177+C182+C186+C190+C195+C200+C213+C218+C223+C236+C244+C249+C254+C259+C264+C326+C331+C336+C341+C346+C351+C356+C361+C366+C307+C380+C385+C390+C395+C400+C413+C420+C425+C430)</f>
        <v>1290</v>
      </c>
      <c r="D450" s="217">
        <f>SUM(D10+D15+D28+D33+D38+D51+D82+D86+D90+D94+D98+D116+D134+D147+D152+D157+D162+D167+D172+D177+D182+D186+D190+D195+D200+D213+D218+D223+D236+D244+D249+D254+D259+D264+D326+D331+D336+D341+D346+D351+D356+D361+D366+D307+D380+D385+D390+D395+D400+D413+D420+D425+D430)</f>
        <v>402</v>
      </c>
      <c r="E450" s="214">
        <f aca="true" t="shared" si="125" ref="E450:E455">SUM(C450:D450)</f>
        <v>1692</v>
      </c>
      <c r="F450" s="217">
        <f>SUM(F10+F15+F28+F33+F38+F51+F82+F86+F90+F94+F98+F116+F134+F147+F152+F157+F162+F167+F172+F177+F182+F186+F190+F195+F200+F213+F218+F223+F236+F244+F249+F254+F259+F264+F326+F331+F336+F341+F346+F351+F356+F361+F366+F307+F380+F385+F390+F395+F400+F413+F420+F425+F430)</f>
        <v>1321</v>
      </c>
      <c r="G450" s="217">
        <f>SUM(G10+G15+G28+G33+G38+G51+G82+G86+G90+G94+G98+G116+G134+G147+G152+G157+G162+G167+G172+G177+G182+G186+G190+G195+G200+G213+G218+G223+G236+G244+G249+G254+G259+G264+G326+G331+G336+G341+G346+G351+G356+G361+G366+G307+G380+G385+G390+G395+G400+G413+G420+G425+G430)</f>
        <v>503</v>
      </c>
      <c r="H450" s="214">
        <f aca="true" t="shared" si="126" ref="H450:H455">SUM(F450:G450)</f>
        <v>1824</v>
      </c>
      <c r="I450" s="143">
        <f aca="true" t="shared" si="127" ref="I450:J452">SUM(I71+I314+I123+I271+I276+I281+I286+I291)</f>
        <v>0</v>
      </c>
      <c r="J450" s="218">
        <f t="shared" si="127"/>
        <v>16</v>
      </c>
      <c r="K450" s="214">
        <f>SUM(I450:J450)</f>
        <v>16</v>
      </c>
      <c r="L450" s="210">
        <f aca="true" t="shared" si="128" ref="L450:L455">SUM(E450+H450+K450)</f>
        <v>3532</v>
      </c>
    </row>
    <row r="451" spans="1:12" s="4" customFormat="1" ht="12.75">
      <c r="A451" s="534"/>
      <c r="B451" s="33" t="s">
        <v>10</v>
      </c>
      <c r="C451" s="150">
        <f>SUM(C11+C16+C29+C34+C39+C52+C83+C87+C91+C95+C99+C117+C135+C148+C153+C158+C163+C168+C173+C178+C183+C187+C191+C196+C201+C214+C219+C224+C237+C245+C250+C255+C260+C265+C327+C332+C337+C342+C347+C352+C357+C362+C367+C308+C381+C386+C391+C396+C401+C414+C421+C426+C431)</f>
        <v>1513</v>
      </c>
      <c r="D451" s="150">
        <f>SUM(D11+D16+D29+D34+D39+D52+D83+D87+D91+D95+D99+D117+D135+D148+D153+D158+D163+D168+D173+D178+D183+D187+D191+D196+D201+D214+D219+D224+D237+D245+D250+D255+D260+D265+D327+D332+D337+D342+D347+D352+D357+D362+D367+D308+D381+D386+D391+D396+D401+D414+D421+D426+D431)</f>
        <v>875</v>
      </c>
      <c r="E451" s="33">
        <f t="shared" si="125"/>
        <v>2388</v>
      </c>
      <c r="F451" s="150">
        <f>SUM(F11+F16+F29+F34+F39+F52+F83+F87+F91+F95+F99+F117+F135+F148+F153+F158+F163+F168+F173+F178+F183+F187+F191+F196+F201+F214+F219+F224+F237+F245+F250+F255+F260+F265+F327+F332+F337+F342+F347+F352+F357+F362+F367+F308+F381+F386+F391+F396+F401+F414+F421+F426+F431)</f>
        <v>6</v>
      </c>
      <c r="G451" s="150">
        <f>SUM(G11+G16+G29+G34+G39+G52+G83+G87+G91+G95+G99+G117+G135+G148+G153+G158+G163+G168+G173+G178+G183+G187+G191+G196+G201+G214+G219+G224+G237+G245+G250+G255+G260+G265+G327+G332+G337+G342+G347+G352+G357+G362+G367+G308+G381+G386+G391+G396+G401+G414+G421+G426+G431)</f>
        <v>114</v>
      </c>
      <c r="H451" s="33">
        <f t="shared" si="126"/>
        <v>120</v>
      </c>
      <c r="I451" s="148">
        <f t="shared" si="127"/>
        <v>62</v>
      </c>
      <c r="J451" s="151">
        <f t="shared" si="127"/>
        <v>55</v>
      </c>
      <c r="K451" s="33">
        <f>SUM(I451:J451)</f>
        <v>117</v>
      </c>
      <c r="L451" s="72">
        <f t="shared" si="128"/>
        <v>2625</v>
      </c>
    </row>
    <row r="452" spans="1:12" s="4" customFormat="1" ht="12.75">
      <c r="A452" s="534"/>
      <c r="B452" s="33" t="s">
        <v>11</v>
      </c>
      <c r="C452" s="150">
        <f>SUM(C12+C17+C30+C35+C40+C53,C54,C55,C56,C57,C58+C84+C88+C92+C96+C100+C118+C136+C149+C154+C159+C164+C169+C174+C179+C184+C188+C192+C197+C202+C215+C220+C225+C238+C246+C251+C256+C261+C266+C328+C333+C338+C343+C348+C353+C358+C363+C368+C309+C382+C387+C392+C397+C402+C415+C416+C422+C427+C432)</f>
        <v>1299</v>
      </c>
      <c r="D452" s="150">
        <f>SUM(D12+D17+D30+D35+D40+D53,D54,D55,D56,D57,D58+D84+D88+D92+D96+D100+D118+D136+D149+D154+D159+D164+D169+D174+D179+D184+D188+D192+D197+D202+D215+D220+D225+D238+D246+D251+D256+D261+D266+D328+D333+D338+D343+D348+D353+D358+D363+D368+D309+D382+D387+D392+D397+D402+D415+D416+D422+D427+D432)</f>
        <v>462</v>
      </c>
      <c r="E452" s="33">
        <f t="shared" si="125"/>
        <v>1761</v>
      </c>
      <c r="F452" s="150">
        <f>SUM(F12+F17+F30+F35+F40+F53,F54,F55,F56,F57,F58+F84+F88+F92+F96+F100+F118+F136+F149+F154+F159+F164+F169+F174+F179+F184+F188+F192+F197+F202+F215+F220+F225+F238+F246+F251+F256+F261+F266+F328+F333+F338+F343+F348+F353+F358+F363+F368+F309+F382+F387+F392+F397+F402+F415+F416+F422+F427+F432)</f>
        <v>12</v>
      </c>
      <c r="G452" s="150">
        <f>SUM(G12+G17+G30+G35+G40+G53,G54,G55,G56,G57,G58+G84+G88+G92+G96+G100+G118+G136+G149+G154+G159+G164+G169+G174+G179+G184+G188+G192+G197+G202+G215+G220+G225+G238+G246+G251+G256+G261+G266+G328+G333+G338+G343+G348+G353+G358+G363+G368+G309+G382+G387+G392+G397+G402+G415+G416+G422+G427+G432)</f>
        <v>41</v>
      </c>
      <c r="H452" s="33">
        <f t="shared" si="126"/>
        <v>53</v>
      </c>
      <c r="I452" s="148">
        <f t="shared" si="127"/>
        <v>58</v>
      </c>
      <c r="J452" s="151">
        <f t="shared" si="127"/>
        <v>2</v>
      </c>
      <c r="K452" s="33">
        <f>SUM(I452:J452)</f>
        <v>60</v>
      </c>
      <c r="L452" s="72">
        <f t="shared" si="128"/>
        <v>1874</v>
      </c>
    </row>
    <row r="453" spans="1:12" s="4" customFormat="1" ht="12.75">
      <c r="A453" s="534"/>
      <c r="B453" s="33" t="s">
        <v>12</v>
      </c>
      <c r="C453" s="150">
        <f>SUM(C13+C18+C31+C36+C41+C59+C60+C61+C62+C63+C102+C104+C106+C119+C137+C150+C155+C160+C165+C170+C175+C180+C193+C198+C203+C216+C221+C226+C239+C247+C252+C257+C262+C267+C329+C334+C339+C344+C349+C354+C359+C364+C369+C310+C383+C388+C393+C398+C403+C417+C418+C423+C428+C433)</f>
        <v>1434</v>
      </c>
      <c r="D453" s="150">
        <f>SUM(D13+D18+D31+D36+D41+D59+D60+D61+D62+D63+D102+D104+D106+D119+D137+D150+D155+D160+D165+D170+D175+D180+D193+D198+D203+D216+D221+D226+D239+D247+D252+D257+D262+D267+D329+D334+D339+D344+D349+D354+D359+D364+D369+D310+D383+D388+D393+D398+D403+D417+D418+D423+D428+D433)</f>
        <v>73</v>
      </c>
      <c r="E453" s="33">
        <f t="shared" si="125"/>
        <v>1507</v>
      </c>
      <c r="F453" s="150">
        <f>SUM(F13+F18+F31+F36+F41+F59+F60+F61+F62+F63+F102+F104+F106+F119+F137+F150+F155+F160+F165+F170+F175+F180+F193+F198+F203+F216+F221+F226+F239+F247+F252+F257+F262+F267+F329+F334+F339+F344+F349+F354+F359+F364+F369+F310+F383+F388+F393+F398+F403+F417+F418+F423+F428+F433)</f>
        <v>0</v>
      </c>
      <c r="G453" s="150">
        <f>SUM(G13+G18+G31+G36+G41+G59+G60+G61+G62+G63+G102+G104+G106+G119+G137+G150+G155+G160+G165+G170+G175+G180+G193+G198+G203+G216+G221+G226+G239+G247+G252+G257+G262+G267+G329+G334+G339+G344+G349+G354+G359+G364+G369+G310+G383+G388+G393+G398+G403+G417+G418+G423+G428+G433)</f>
        <v>2</v>
      </c>
      <c r="H453" s="33">
        <f t="shared" si="126"/>
        <v>2</v>
      </c>
      <c r="I453" s="148">
        <f>SUM(I274+I279+I284+I289+I294+I317)</f>
        <v>67</v>
      </c>
      <c r="J453" s="151">
        <f>SUM(J274+J279+J284+J289+J294+J317)</f>
        <v>0</v>
      </c>
      <c r="K453" s="33">
        <f>SUM(I453:J453)</f>
        <v>67</v>
      </c>
      <c r="L453" s="72">
        <f t="shared" si="128"/>
        <v>1576</v>
      </c>
    </row>
    <row r="454" spans="1:12" ht="12.75">
      <c r="A454" s="534"/>
      <c r="B454" s="56" t="s">
        <v>53</v>
      </c>
      <c r="C454" s="150">
        <f>SUM(C240+C138)</f>
        <v>251</v>
      </c>
      <c r="D454" s="151">
        <f>SUM(D240+D138)</f>
        <v>10</v>
      </c>
      <c r="E454" s="33">
        <f t="shared" si="125"/>
        <v>261</v>
      </c>
      <c r="F454" s="150">
        <f>SUM(F240+F138)</f>
        <v>0</v>
      </c>
      <c r="G454" s="151">
        <f>SUM(G240+G138)</f>
        <v>0</v>
      </c>
      <c r="H454" s="33">
        <f t="shared" si="126"/>
        <v>0</v>
      </c>
      <c r="I454" s="221"/>
      <c r="J454" s="222"/>
      <c r="K454" s="402"/>
      <c r="L454" s="72">
        <f t="shared" si="128"/>
        <v>261</v>
      </c>
    </row>
    <row r="455" spans="1:12" ht="12.75">
      <c r="A455" s="535"/>
      <c r="B455" s="33" t="s">
        <v>54</v>
      </c>
      <c r="C455" s="150">
        <f>C241</f>
        <v>103</v>
      </c>
      <c r="D455" s="151">
        <f>D241</f>
        <v>0</v>
      </c>
      <c r="E455" s="33">
        <f t="shared" si="125"/>
        <v>103</v>
      </c>
      <c r="F455" s="150">
        <f>F241</f>
        <v>1</v>
      </c>
      <c r="G455" s="151">
        <f>G241</f>
        <v>0</v>
      </c>
      <c r="H455" s="33">
        <f t="shared" si="126"/>
        <v>1</v>
      </c>
      <c r="I455" s="221"/>
      <c r="J455" s="222"/>
      <c r="K455" s="402"/>
      <c r="L455" s="72">
        <f t="shared" si="128"/>
        <v>104</v>
      </c>
    </row>
    <row r="456" spans="1:12" ht="13.5" thickBot="1">
      <c r="A456" s="211" t="s">
        <v>16</v>
      </c>
      <c r="B456" s="403"/>
      <c r="C456" s="219">
        <f>SUM(C450:C455)</f>
        <v>5890</v>
      </c>
      <c r="D456" s="220">
        <f aca="true" t="shared" si="129" ref="D456:K456">SUM(D450:D455)</f>
        <v>1822</v>
      </c>
      <c r="E456" s="215">
        <f t="shared" si="129"/>
        <v>7712</v>
      </c>
      <c r="F456" s="219">
        <f t="shared" si="129"/>
        <v>1340</v>
      </c>
      <c r="G456" s="220">
        <f t="shared" si="129"/>
        <v>660</v>
      </c>
      <c r="H456" s="215">
        <f t="shared" si="129"/>
        <v>2000</v>
      </c>
      <c r="I456" s="219">
        <f t="shared" si="129"/>
        <v>187</v>
      </c>
      <c r="J456" s="220">
        <f t="shared" si="129"/>
        <v>73</v>
      </c>
      <c r="K456" s="215">
        <f t="shared" si="129"/>
        <v>260</v>
      </c>
      <c r="L456" s="216">
        <f>SUM(L450:L455)</f>
        <v>9972</v>
      </c>
    </row>
    <row r="457" spans="1:12" ht="12.75">
      <c r="A457" s="405"/>
      <c r="B457" s="406"/>
      <c r="C457" s="406"/>
      <c r="D457" s="406"/>
      <c r="E457" s="406"/>
      <c r="F457" s="406"/>
      <c r="G457" s="406"/>
      <c r="H457" s="406"/>
      <c r="I457" s="435" t="s">
        <v>18</v>
      </c>
      <c r="J457" s="436"/>
      <c r="K457" s="436"/>
      <c r="L457" s="214">
        <f>SUM(L21+L44+L65+L75+L109+L127+L140+L206+L229+L297+L299+L372+L319+L406+L436)</f>
        <v>0</v>
      </c>
    </row>
    <row r="458" spans="1:12" ht="13.5" thickBot="1">
      <c r="A458" s="405"/>
      <c r="B458" s="406"/>
      <c r="C458" s="406"/>
      <c r="D458" s="406"/>
      <c r="E458" s="406"/>
      <c r="F458" s="406"/>
      <c r="G458" s="406"/>
      <c r="H458" s="406"/>
      <c r="I458" s="437" t="s">
        <v>19</v>
      </c>
      <c r="J458" s="438"/>
      <c r="K458" s="438"/>
      <c r="L458" s="215">
        <f>SUM(L22+L45+L66+L76+L110+L128+L141+L207+L230+L298+L300+L373+L320+L407+L437)</f>
        <v>3075</v>
      </c>
    </row>
    <row r="459" spans="1:12" ht="15.75" thickBot="1">
      <c r="A459" s="405"/>
      <c r="B459" s="406"/>
      <c r="C459" s="406"/>
      <c r="D459" s="406"/>
      <c r="E459" s="406"/>
      <c r="F459" s="406"/>
      <c r="G459" s="406"/>
      <c r="H459" s="406"/>
      <c r="I459" s="432" t="s">
        <v>16</v>
      </c>
      <c r="J459" s="433"/>
      <c r="K459" s="434"/>
      <c r="L459" s="213">
        <f>SUM(L438+L408+L321+L374+L301+L231+L208+L142+L129+L111+L77+L67+L46+L23)</f>
        <v>13047</v>
      </c>
    </row>
  </sheetData>
  <sheetProtection/>
  <mergeCells count="240">
    <mergeCell ref="B53:B57"/>
    <mergeCell ref="I437:K437"/>
    <mergeCell ref="I438:K438"/>
    <mergeCell ref="A447:L447"/>
    <mergeCell ref="A448:A455"/>
    <mergeCell ref="B448:B449"/>
    <mergeCell ref="C448:E448"/>
    <mergeCell ref="F448:H448"/>
    <mergeCell ref="I448:K448"/>
    <mergeCell ref="L448:L449"/>
    <mergeCell ref="A413:A414"/>
    <mergeCell ref="A420:A423"/>
    <mergeCell ref="A425:A428"/>
    <mergeCell ref="A430:A433"/>
    <mergeCell ref="A435:B435"/>
    <mergeCell ref="I436:K436"/>
    <mergeCell ref="I406:K406"/>
    <mergeCell ref="I407:K407"/>
    <mergeCell ref="I408:K408"/>
    <mergeCell ref="A410:L410"/>
    <mergeCell ref="A411:A412"/>
    <mergeCell ref="B411:B412"/>
    <mergeCell ref="C411:E411"/>
    <mergeCell ref="F411:H411"/>
    <mergeCell ref="I411:K411"/>
    <mergeCell ref="L411:L412"/>
    <mergeCell ref="A380:A383"/>
    <mergeCell ref="A385:A388"/>
    <mergeCell ref="A390:A393"/>
    <mergeCell ref="A395:A398"/>
    <mergeCell ref="A400:A403"/>
    <mergeCell ref="A405:B405"/>
    <mergeCell ref="I373:K373"/>
    <mergeCell ref="I374:K374"/>
    <mergeCell ref="A377:L377"/>
    <mergeCell ref="A378:A379"/>
    <mergeCell ref="B378:B379"/>
    <mergeCell ref="C378:E378"/>
    <mergeCell ref="F378:H378"/>
    <mergeCell ref="I378:K378"/>
    <mergeCell ref="L378:L379"/>
    <mergeCell ref="A351:A354"/>
    <mergeCell ref="A356:A359"/>
    <mergeCell ref="A361:A364"/>
    <mergeCell ref="A366:A369"/>
    <mergeCell ref="A371:B371"/>
    <mergeCell ref="I372:K372"/>
    <mergeCell ref="L324:L325"/>
    <mergeCell ref="A326:A329"/>
    <mergeCell ref="A331:A334"/>
    <mergeCell ref="A336:A339"/>
    <mergeCell ref="A341:A344"/>
    <mergeCell ref="A346:A349"/>
    <mergeCell ref="C318:H318"/>
    <mergeCell ref="I319:K319"/>
    <mergeCell ref="I320:K320"/>
    <mergeCell ref="I321:K321"/>
    <mergeCell ref="A323:L323"/>
    <mergeCell ref="A324:A325"/>
    <mergeCell ref="B324:B325"/>
    <mergeCell ref="C324:E324"/>
    <mergeCell ref="F324:H324"/>
    <mergeCell ref="I324:K324"/>
    <mergeCell ref="A307:A310"/>
    <mergeCell ref="A312:L312"/>
    <mergeCell ref="A313:A317"/>
    <mergeCell ref="B313:H313"/>
    <mergeCell ref="C314:H314"/>
    <mergeCell ref="C315:H315"/>
    <mergeCell ref="C316:H316"/>
    <mergeCell ref="C317:H317"/>
    <mergeCell ref="A304:L304"/>
    <mergeCell ref="A305:A306"/>
    <mergeCell ref="B305:B306"/>
    <mergeCell ref="C305:E305"/>
    <mergeCell ref="F305:H305"/>
    <mergeCell ref="I305:K305"/>
    <mergeCell ref="L305:L306"/>
    <mergeCell ref="A296:B296"/>
    <mergeCell ref="I297:K297"/>
    <mergeCell ref="I298:K298"/>
    <mergeCell ref="I299:K299"/>
    <mergeCell ref="I300:K300"/>
    <mergeCell ref="I301:K301"/>
    <mergeCell ref="A291:A294"/>
    <mergeCell ref="C291:H291"/>
    <mergeCell ref="C292:H292"/>
    <mergeCell ref="C293:H293"/>
    <mergeCell ref="C294:H294"/>
    <mergeCell ref="C295:H295"/>
    <mergeCell ref="A264:A267"/>
    <mergeCell ref="A270:L270"/>
    <mergeCell ref="A271:A274"/>
    <mergeCell ref="A276:A279"/>
    <mergeCell ref="A281:A284"/>
    <mergeCell ref="A286:A289"/>
    <mergeCell ref="A236:A241"/>
    <mergeCell ref="A243:L243"/>
    <mergeCell ref="A244:A247"/>
    <mergeCell ref="A249:A252"/>
    <mergeCell ref="A254:A257"/>
    <mergeCell ref="A259:A262"/>
    <mergeCell ref="I230:K230"/>
    <mergeCell ref="I231:K231"/>
    <mergeCell ref="A233:L233"/>
    <mergeCell ref="A234:A235"/>
    <mergeCell ref="B234:B235"/>
    <mergeCell ref="C234:E234"/>
    <mergeCell ref="F234:H234"/>
    <mergeCell ref="I234:K234"/>
    <mergeCell ref="L234:L235"/>
    <mergeCell ref="L211:L212"/>
    <mergeCell ref="A213:A216"/>
    <mergeCell ref="A218:A221"/>
    <mergeCell ref="A223:A226"/>
    <mergeCell ref="A228:B228"/>
    <mergeCell ref="I229:K229"/>
    <mergeCell ref="A205:B205"/>
    <mergeCell ref="I206:K206"/>
    <mergeCell ref="I207:K207"/>
    <mergeCell ref="I208:K208"/>
    <mergeCell ref="A210:L210"/>
    <mergeCell ref="A211:A212"/>
    <mergeCell ref="B211:B212"/>
    <mergeCell ref="C211:E211"/>
    <mergeCell ref="F211:H211"/>
    <mergeCell ref="I211:K211"/>
    <mergeCell ref="A177:A180"/>
    <mergeCell ref="A182:A184"/>
    <mergeCell ref="A186:A188"/>
    <mergeCell ref="A190:A193"/>
    <mergeCell ref="A195:A198"/>
    <mergeCell ref="A200:A203"/>
    <mergeCell ref="A147:A150"/>
    <mergeCell ref="A152:A155"/>
    <mergeCell ref="A157:A160"/>
    <mergeCell ref="A162:A165"/>
    <mergeCell ref="A167:A170"/>
    <mergeCell ref="A172:A175"/>
    <mergeCell ref="A145:A146"/>
    <mergeCell ref="B145:B146"/>
    <mergeCell ref="C145:E145"/>
    <mergeCell ref="F145:H145"/>
    <mergeCell ref="I145:K145"/>
    <mergeCell ref="L145:L146"/>
    <mergeCell ref="L132:L133"/>
    <mergeCell ref="A134:A138"/>
    <mergeCell ref="I140:K140"/>
    <mergeCell ref="I141:K141"/>
    <mergeCell ref="I142:K142"/>
    <mergeCell ref="A144:L144"/>
    <mergeCell ref="C126:H126"/>
    <mergeCell ref="I127:K127"/>
    <mergeCell ref="I128:K128"/>
    <mergeCell ref="I129:K129"/>
    <mergeCell ref="A131:L131"/>
    <mergeCell ref="A132:A133"/>
    <mergeCell ref="B132:B133"/>
    <mergeCell ref="C132:E132"/>
    <mergeCell ref="F132:H132"/>
    <mergeCell ref="I132:K132"/>
    <mergeCell ref="L114:L115"/>
    <mergeCell ref="A116:A119"/>
    <mergeCell ref="A121:L121"/>
    <mergeCell ref="A122:A125"/>
    <mergeCell ref="B122:H122"/>
    <mergeCell ref="C123:H123"/>
    <mergeCell ref="C124:H124"/>
    <mergeCell ref="C125:H125"/>
    <mergeCell ref="A108:B108"/>
    <mergeCell ref="I109:K109"/>
    <mergeCell ref="I110:K110"/>
    <mergeCell ref="I111:K111"/>
    <mergeCell ref="A113:L113"/>
    <mergeCell ref="A114:A115"/>
    <mergeCell ref="B114:B115"/>
    <mergeCell ref="C114:E114"/>
    <mergeCell ref="F114:H114"/>
    <mergeCell ref="I114:K114"/>
    <mergeCell ref="L80:L81"/>
    <mergeCell ref="A82:A84"/>
    <mergeCell ref="A86:A88"/>
    <mergeCell ref="A90:A92"/>
    <mergeCell ref="A94:A96"/>
    <mergeCell ref="A98:A100"/>
    <mergeCell ref="C74:H74"/>
    <mergeCell ref="I75:K75"/>
    <mergeCell ref="I76:K76"/>
    <mergeCell ref="I77:K77"/>
    <mergeCell ref="A79:L79"/>
    <mergeCell ref="A80:A81"/>
    <mergeCell ref="B80:B81"/>
    <mergeCell ref="C80:E80"/>
    <mergeCell ref="F80:H80"/>
    <mergeCell ref="I80:K80"/>
    <mergeCell ref="B59:B63"/>
    <mergeCell ref="I65:K65"/>
    <mergeCell ref="I66:K66"/>
    <mergeCell ref="I67:K67"/>
    <mergeCell ref="A69:L69"/>
    <mergeCell ref="A70:A73"/>
    <mergeCell ref="B70:H70"/>
    <mergeCell ref="C71:H71"/>
    <mergeCell ref="C72:H72"/>
    <mergeCell ref="C73:H73"/>
    <mergeCell ref="I46:K46"/>
    <mergeCell ref="A48:L48"/>
    <mergeCell ref="A49:A50"/>
    <mergeCell ref="B49:B50"/>
    <mergeCell ref="C49:E49"/>
    <mergeCell ref="F49:H49"/>
    <mergeCell ref="I49:K49"/>
    <mergeCell ref="L49:L50"/>
    <mergeCell ref="A28:A31"/>
    <mergeCell ref="A33:A36"/>
    <mergeCell ref="A38:A41"/>
    <mergeCell ref="A43:B43"/>
    <mergeCell ref="I44:K44"/>
    <mergeCell ref="I45:K45"/>
    <mergeCell ref="A25:L25"/>
    <mergeCell ref="A26:A27"/>
    <mergeCell ref="B26:B27"/>
    <mergeCell ref="C26:E26"/>
    <mergeCell ref="F26:H26"/>
    <mergeCell ref="I26:K26"/>
    <mergeCell ref="L26:L27"/>
    <mergeCell ref="A10:A12"/>
    <mergeCell ref="A16:A18"/>
    <mergeCell ref="A20:B20"/>
    <mergeCell ref="I21:K21"/>
    <mergeCell ref="I22:K22"/>
    <mergeCell ref="I23:K23"/>
    <mergeCell ref="A5:L5"/>
    <mergeCell ref="A7:L7"/>
    <mergeCell ref="A8:A9"/>
    <mergeCell ref="B8:B9"/>
    <mergeCell ref="C8:E8"/>
    <mergeCell ref="F8:H8"/>
    <mergeCell ref="I8:K8"/>
    <mergeCell ref="L8:L9"/>
  </mergeCells>
  <printOptions/>
  <pageMargins left="0.25" right="0.25" top="0.75" bottom="0.75" header="0.3" footer="0.3"/>
  <pageSetup horizontalDpi="600" verticalDpi="600" orientation="portrait" r:id="rId1"/>
  <rowBreaks count="3" manualBreakCount="3">
    <brk id="47" max="255" man="1"/>
    <brk id="303" max="255" man="1"/>
    <brk id="4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28.57421875" style="0" customWidth="1"/>
    <col min="2" max="6" width="9.140625" style="0" customWidth="1"/>
  </cols>
  <sheetData>
    <row r="2" ht="12.75">
      <c r="A2" s="358" t="s">
        <v>252</v>
      </c>
    </row>
    <row r="3" ht="13.5" thickBot="1"/>
    <row r="4" spans="1:7" ht="23.25" thickBot="1">
      <c r="A4" s="232" t="s">
        <v>104</v>
      </c>
      <c r="B4" s="233" t="s">
        <v>121</v>
      </c>
      <c r="C4" s="233" t="s">
        <v>105</v>
      </c>
      <c r="D4" s="233" t="s">
        <v>106</v>
      </c>
      <c r="E4" s="233" t="s">
        <v>122</v>
      </c>
      <c r="F4" s="234" t="s">
        <v>111</v>
      </c>
      <c r="G4" s="235" t="s">
        <v>8</v>
      </c>
    </row>
    <row r="5" spans="1:7" ht="13.5" thickBot="1">
      <c r="A5" s="236" t="s">
        <v>92</v>
      </c>
      <c r="B5" s="237">
        <v>35</v>
      </c>
      <c r="C5" s="237">
        <v>0</v>
      </c>
      <c r="D5" s="237">
        <v>0</v>
      </c>
      <c r="E5" s="237">
        <v>0</v>
      </c>
      <c r="F5" s="238">
        <v>4</v>
      </c>
      <c r="G5" s="239">
        <f>SUM(B5:F5)</f>
        <v>39</v>
      </c>
    </row>
    <row r="6" spans="1:7" ht="13.5" thickBot="1">
      <c r="A6" s="236" t="s">
        <v>123</v>
      </c>
      <c r="B6" s="237">
        <v>323</v>
      </c>
      <c r="C6" s="237">
        <v>66</v>
      </c>
      <c r="D6" s="237">
        <v>0</v>
      </c>
      <c r="E6" s="237">
        <v>0</v>
      </c>
      <c r="F6" s="238">
        <v>111</v>
      </c>
      <c r="G6" s="239">
        <f aca="true" t="shared" si="0" ref="G6:G17">SUM(B6:F6)</f>
        <v>500</v>
      </c>
    </row>
    <row r="7" spans="1:7" ht="13.5" thickBot="1">
      <c r="A7" s="236" t="s">
        <v>93</v>
      </c>
      <c r="B7" s="237">
        <v>692</v>
      </c>
      <c r="C7" s="237">
        <v>159</v>
      </c>
      <c r="D7" s="237">
        <v>69</v>
      </c>
      <c r="E7" s="237">
        <v>0</v>
      </c>
      <c r="F7" s="238">
        <v>471</v>
      </c>
      <c r="G7" s="239">
        <f t="shared" si="0"/>
        <v>1391</v>
      </c>
    </row>
    <row r="8" spans="1:7" ht="13.5" thickBot="1">
      <c r="A8" s="236" t="s">
        <v>107</v>
      </c>
      <c r="B8" s="237">
        <v>495</v>
      </c>
      <c r="C8" s="237">
        <v>147</v>
      </c>
      <c r="D8" s="237">
        <v>0</v>
      </c>
      <c r="E8" s="237">
        <v>0</v>
      </c>
      <c r="F8" s="238">
        <v>33</v>
      </c>
      <c r="G8" s="239">
        <f t="shared" si="0"/>
        <v>675</v>
      </c>
    </row>
    <row r="9" spans="1:7" ht="13.5" thickBot="1">
      <c r="A9" s="236" t="s">
        <v>108</v>
      </c>
      <c r="B9" s="420">
        <v>109</v>
      </c>
      <c r="C9" s="237">
        <v>8</v>
      </c>
      <c r="D9" s="237">
        <v>28</v>
      </c>
      <c r="E9" s="237">
        <v>0</v>
      </c>
      <c r="F9" s="238">
        <v>75</v>
      </c>
      <c r="G9" s="239">
        <f>SUM(B9:F9)</f>
        <v>220</v>
      </c>
    </row>
    <row r="10" spans="1:7" ht="13.5" thickBot="1">
      <c r="A10" s="236" t="s">
        <v>109</v>
      </c>
      <c r="B10" s="419">
        <v>509</v>
      </c>
      <c r="C10" s="237">
        <v>217</v>
      </c>
      <c r="D10" s="237">
        <v>0</v>
      </c>
      <c r="E10" s="237">
        <v>0</v>
      </c>
      <c r="F10" s="238">
        <v>10</v>
      </c>
      <c r="G10" s="239">
        <f>SUM(B10:F10)</f>
        <v>736</v>
      </c>
    </row>
    <row r="11" spans="1:7" ht="13.5" thickBot="1">
      <c r="A11" s="236" t="s">
        <v>94</v>
      </c>
      <c r="B11" s="237">
        <v>1166</v>
      </c>
      <c r="C11" s="237">
        <v>298</v>
      </c>
      <c r="D11" s="237">
        <v>0</v>
      </c>
      <c r="E11" s="237">
        <v>0</v>
      </c>
      <c r="F11" s="238">
        <v>1286</v>
      </c>
      <c r="G11" s="239">
        <f t="shared" si="0"/>
        <v>2750</v>
      </c>
    </row>
    <row r="12" spans="1:7" ht="13.5" thickBot="1">
      <c r="A12" s="236" t="s">
        <v>95</v>
      </c>
      <c r="B12" s="237">
        <v>354</v>
      </c>
      <c r="C12" s="237">
        <v>239</v>
      </c>
      <c r="D12" s="237">
        <v>0</v>
      </c>
      <c r="E12" s="237">
        <v>0</v>
      </c>
      <c r="F12" s="238">
        <v>93</v>
      </c>
      <c r="G12" s="239">
        <f t="shared" si="0"/>
        <v>686</v>
      </c>
    </row>
    <row r="13" spans="1:7" ht="13.5" thickBot="1">
      <c r="A13" s="236" t="s">
        <v>110</v>
      </c>
      <c r="B13" s="237">
        <v>1289</v>
      </c>
      <c r="C13" s="237">
        <v>657</v>
      </c>
      <c r="D13" s="237">
        <v>55</v>
      </c>
      <c r="E13" s="237">
        <v>0</v>
      </c>
      <c r="F13" s="238">
        <v>15</v>
      </c>
      <c r="G13" s="239">
        <f t="shared" si="0"/>
        <v>2016</v>
      </c>
    </row>
    <row r="14" spans="1:7" ht="13.5" thickBot="1">
      <c r="A14" s="236" t="s">
        <v>96</v>
      </c>
      <c r="B14" s="237">
        <v>553</v>
      </c>
      <c r="C14" s="237">
        <v>101</v>
      </c>
      <c r="D14" s="237">
        <v>108</v>
      </c>
      <c r="E14" s="237">
        <v>0</v>
      </c>
      <c r="F14" s="238">
        <v>284</v>
      </c>
      <c r="G14" s="239">
        <f t="shared" si="0"/>
        <v>1046</v>
      </c>
    </row>
    <row r="15" spans="1:7" ht="13.5" thickBot="1">
      <c r="A15" s="236" t="s">
        <v>97</v>
      </c>
      <c r="B15" s="237">
        <v>456</v>
      </c>
      <c r="C15" s="237">
        <v>112</v>
      </c>
      <c r="D15" s="237">
        <v>0</v>
      </c>
      <c r="E15" s="237">
        <v>0</v>
      </c>
      <c r="F15" s="238">
        <v>162</v>
      </c>
      <c r="G15" s="239">
        <f t="shared" si="0"/>
        <v>730</v>
      </c>
    </row>
    <row r="16" spans="1:7" ht="12.75" customHeight="1" thickBot="1">
      <c r="A16" s="236" t="s">
        <v>124</v>
      </c>
      <c r="B16" s="237">
        <v>747</v>
      </c>
      <c r="C16" s="237">
        <v>273</v>
      </c>
      <c r="D16" s="237">
        <v>0</v>
      </c>
      <c r="E16" s="237">
        <v>0</v>
      </c>
      <c r="F16" s="238">
        <v>348</v>
      </c>
      <c r="G16" s="239">
        <f t="shared" si="0"/>
        <v>1368</v>
      </c>
    </row>
    <row r="17" spans="1:7" ht="13.5" thickBot="1">
      <c r="A17" s="240" t="s">
        <v>98</v>
      </c>
      <c r="B17" s="241">
        <v>502</v>
      </c>
      <c r="C17" s="241">
        <v>205</v>
      </c>
      <c r="D17" s="241">
        <v>0</v>
      </c>
      <c r="E17" s="241">
        <v>0</v>
      </c>
      <c r="F17" s="242">
        <v>183</v>
      </c>
      <c r="G17" s="239">
        <f t="shared" si="0"/>
        <v>890</v>
      </c>
    </row>
    <row r="18" spans="1:7" ht="13.5" thickBot="1">
      <c r="A18" s="243" t="s">
        <v>16</v>
      </c>
      <c r="B18" s="244">
        <f aca="true" t="shared" si="1" ref="B18:G18">SUM(B5:B17)</f>
        <v>7230</v>
      </c>
      <c r="C18" s="244">
        <f t="shared" si="1"/>
        <v>2482</v>
      </c>
      <c r="D18" s="244">
        <f t="shared" si="1"/>
        <v>260</v>
      </c>
      <c r="E18" s="244">
        <f t="shared" si="1"/>
        <v>0</v>
      </c>
      <c r="F18" s="244">
        <f t="shared" si="1"/>
        <v>3075</v>
      </c>
      <c r="G18" s="244">
        <f t="shared" si="1"/>
        <v>13047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35.7109375" style="0" customWidth="1"/>
    <col min="2" max="4" width="5.8515625" style="0" customWidth="1"/>
    <col min="5" max="5" width="9.140625" style="0" customWidth="1"/>
  </cols>
  <sheetData>
    <row r="1" ht="12.75">
      <c r="A1" s="358" t="s">
        <v>0</v>
      </c>
    </row>
    <row r="2" ht="12.75">
      <c r="A2" s="358" t="s">
        <v>1</v>
      </c>
    </row>
    <row r="3" ht="12.75">
      <c r="A3" s="292" t="s">
        <v>250</v>
      </c>
    </row>
    <row r="4" ht="13.5" thickBot="1"/>
    <row r="5" spans="1:4" ht="12.75" customHeight="1">
      <c r="A5" s="560" t="s">
        <v>210</v>
      </c>
      <c r="B5" s="558" t="s">
        <v>209</v>
      </c>
      <c r="C5" s="562" t="s">
        <v>208</v>
      </c>
      <c r="D5" s="563"/>
    </row>
    <row r="6" spans="1:4" ht="13.5" thickBot="1">
      <c r="A6" s="561"/>
      <c r="B6" s="559"/>
      <c r="C6" s="357" t="s">
        <v>9</v>
      </c>
      <c r="D6" s="356" t="s">
        <v>10</v>
      </c>
    </row>
    <row r="7" spans="1:4" ht="12.75">
      <c r="A7" s="355" t="s">
        <v>92</v>
      </c>
      <c r="B7" s="354"/>
      <c r="C7" s="354"/>
      <c r="D7" s="353"/>
    </row>
    <row r="8" spans="1:4" ht="13.5" thickBot="1">
      <c r="A8" s="278" t="s">
        <v>211</v>
      </c>
      <c r="B8" s="277"/>
      <c r="C8" s="276">
        <v>7</v>
      </c>
      <c r="D8" s="275"/>
    </row>
    <row r="9" spans="1:4" ht="12.75">
      <c r="A9" s="352" t="s">
        <v>207</v>
      </c>
      <c r="B9" s="352"/>
      <c r="C9" s="426"/>
      <c r="D9" s="351"/>
    </row>
    <row r="10" spans="1:5" ht="12.75">
      <c r="A10" s="350" t="s">
        <v>206</v>
      </c>
      <c r="B10" s="349"/>
      <c r="C10" s="280">
        <v>26</v>
      </c>
      <c r="D10" s="279"/>
      <c r="E10" s="292"/>
    </row>
    <row r="11" spans="1:4" ht="12.75">
      <c r="A11" s="350" t="s">
        <v>205</v>
      </c>
      <c r="B11" s="349"/>
      <c r="C11" s="280">
        <v>4</v>
      </c>
      <c r="D11" s="279"/>
    </row>
    <row r="12" spans="1:4" ht="12.75">
      <c r="A12" s="348" t="s">
        <v>204</v>
      </c>
      <c r="B12" s="263"/>
      <c r="C12" s="347"/>
      <c r="D12" s="294"/>
    </row>
    <row r="13" spans="1:4" ht="12.75">
      <c r="A13" s="327" t="s">
        <v>203</v>
      </c>
      <c r="B13" s="266"/>
      <c r="C13" s="265">
        <v>35</v>
      </c>
      <c r="D13" s="257"/>
    </row>
    <row r="14" spans="1:10" ht="12.75">
      <c r="A14" s="327" t="s">
        <v>202</v>
      </c>
      <c r="B14" s="266"/>
      <c r="C14" s="265">
        <v>4</v>
      </c>
      <c r="D14" s="257"/>
      <c r="J14" s="268"/>
    </row>
    <row r="15" spans="1:4" ht="12.75">
      <c r="A15" s="291" t="s">
        <v>201</v>
      </c>
      <c r="B15" s="290"/>
      <c r="C15" s="289">
        <v>11</v>
      </c>
      <c r="D15" s="288"/>
    </row>
    <row r="16" spans="1:4" ht="13.5" thickBot="1">
      <c r="A16" s="346" t="s">
        <v>200</v>
      </c>
      <c r="B16" s="345"/>
      <c r="C16" s="344">
        <v>9</v>
      </c>
      <c r="D16" s="343"/>
    </row>
    <row r="17" spans="1:4" ht="12.75">
      <c r="A17" s="342" t="s">
        <v>93</v>
      </c>
      <c r="B17" s="341"/>
      <c r="C17" s="340"/>
      <c r="D17" s="339"/>
    </row>
    <row r="18" spans="1:4" ht="12.75">
      <c r="A18" s="338" t="s">
        <v>199</v>
      </c>
      <c r="B18" s="255"/>
      <c r="C18" s="295"/>
      <c r="D18" s="294"/>
    </row>
    <row r="19" spans="1:4" ht="12.75">
      <c r="A19" s="337" t="s">
        <v>198</v>
      </c>
      <c r="B19" s="336"/>
      <c r="C19" s="307">
        <v>40</v>
      </c>
      <c r="D19" s="306"/>
    </row>
    <row r="20" spans="1:10" ht="12.75">
      <c r="A20" s="267" t="s">
        <v>192</v>
      </c>
      <c r="B20" s="266"/>
      <c r="C20" s="265">
        <v>57</v>
      </c>
      <c r="D20" s="257"/>
      <c r="J20" s="268"/>
    </row>
    <row r="21" spans="1:4" ht="12.75">
      <c r="A21" s="267" t="s">
        <v>197</v>
      </c>
      <c r="B21" s="266"/>
      <c r="C21" s="265">
        <v>56</v>
      </c>
      <c r="D21" s="257"/>
    </row>
    <row r="22" spans="1:4" ht="12.75">
      <c r="A22" s="260" t="s">
        <v>196</v>
      </c>
      <c r="B22" s="259"/>
      <c r="C22" s="258">
        <v>45</v>
      </c>
      <c r="D22" s="257"/>
    </row>
    <row r="23" spans="1:10" ht="12.75">
      <c r="A23" s="291" t="s">
        <v>195</v>
      </c>
      <c r="B23" s="290"/>
      <c r="C23" s="289">
        <v>40</v>
      </c>
      <c r="D23" s="288"/>
      <c r="J23" s="268"/>
    </row>
    <row r="24" spans="1:4" ht="12.75">
      <c r="A24" s="286" t="s">
        <v>194</v>
      </c>
      <c r="B24" s="271"/>
      <c r="C24" s="322"/>
      <c r="D24" s="294"/>
    </row>
    <row r="25" spans="1:4" ht="12.75">
      <c r="A25" s="327" t="s">
        <v>193</v>
      </c>
      <c r="B25" s="266"/>
      <c r="C25" s="265"/>
      <c r="D25" s="257"/>
    </row>
    <row r="26" spans="1:10" ht="12.75">
      <c r="A26" s="327" t="s">
        <v>192</v>
      </c>
      <c r="B26" s="266"/>
      <c r="C26" s="265"/>
      <c r="D26" s="257"/>
      <c r="E26" s="389"/>
      <c r="J26" s="268"/>
    </row>
    <row r="27" spans="1:4" ht="12.75">
      <c r="A27" s="327" t="s">
        <v>191</v>
      </c>
      <c r="B27" s="266"/>
      <c r="C27" s="265"/>
      <c r="D27" s="257"/>
    </row>
    <row r="28" spans="1:4" ht="12.75">
      <c r="A28" s="327" t="s">
        <v>190</v>
      </c>
      <c r="B28" s="266"/>
      <c r="C28" s="265"/>
      <c r="D28" s="257">
        <v>10</v>
      </c>
    </row>
    <row r="29" spans="1:10" ht="12.75">
      <c r="A29" s="327" t="s">
        <v>189</v>
      </c>
      <c r="B29" s="266"/>
      <c r="C29" s="265"/>
      <c r="D29" s="257"/>
      <c r="J29" s="268"/>
    </row>
    <row r="30" spans="1:10" ht="13.5" thickBot="1">
      <c r="A30" s="291" t="s">
        <v>188</v>
      </c>
      <c r="B30" s="290"/>
      <c r="C30" s="289"/>
      <c r="D30" s="288"/>
      <c r="J30" s="268"/>
    </row>
    <row r="31" spans="1:4" ht="12.75">
      <c r="A31" s="325" t="s">
        <v>187</v>
      </c>
      <c r="B31" s="325"/>
      <c r="C31" s="324"/>
      <c r="D31" s="323"/>
    </row>
    <row r="32" spans="1:4" ht="12.75">
      <c r="A32" s="286" t="s">
        <v>186</v>
      </c>
      <c r="B32" s="271"/>
      <c r="C32" s="322"/>
      <c r="D32" s="294"/>
    </row>
    <row r="33" spans="1:4" ht="12.75">
      <c r="A33" s="327" t="s">
        <v>185</v>
      </c>
      <c r="B33" s="266"/>
      <c r="C33" s="265">
        <v>13</v>
      </c>
      <c r="D33" s="257"/>
    </row>
    <row r="34" spans="1:10" ht="12.75">
      <c r="A34" s="327" t="s">
        <v>184</v>
      </c>
      <c r="B34" s="266"/>
      <c r="C34" s="265">
        <v>12</v>
      </c>
      <c r="D34" s="257"/>
      <c r="J34" s="268"/>
    </row>
    <row r="35" spans="1:4" ht="12.75">
      <c r="A35" s="327" t="s">
        <v>183</v>
      </c>
      <c r="B35" s="266"/>
      <c r="C35" s="265">
        <v>4</v>
      </c>
      <c r="D35" s="257"/>
    </row>
    <row r="36" spans="1:4" ht="12.75">
      <c r="A36" s="327" t="s">
        <v>182</v>
      </c>
      <c r="B36" s="266"/>
      <c r="C36" s="265">
        <v>10</v>
      </c>
      <c r="D36" s="257"/>
    </row>
    <row r="37" spans="1:10" ht="13.5" thickBot="1">
      <c r="A37" s="291" t="s">
        <v>242</v>
      </c>
      <c r="B37" s="290"/>
      <c r="C37" s="289">
        <v>5</v>
      </c>
      <c r="D37" s="288"/>
      <c r="J37" s="268"/>
    </row>
    <row r="38" spans="1:4" ht="12.75">
      <c r="A38" s="325" t="s">
        <v>181</v>
      </c>
      <c r="B38" s="325"/>
      <c r="C38" s="324"/>
      <c r="D38" s="323"/>
    </row>
    <row r="39" spans="1:4" ht="12.75">
      <c r="A39" s="335" t="s">
        <v>180</v>
      </c>
      <c r="B39" s="271"/>
      <c r="C39" s="322"/>
      <c r="D39" s="294"/>
    </row>
    <row r="40" spans="1:4" ht="12.75">
      <c r="A40" s="327" t="s">
        <v>179</v>
      </c>
      <c r="B40" s="266"/>
      <c r="C40" s="265">
        <v>19</v>
      </c>
      <c r="D40" s="257"/>
    </row>
    <row r="41" spans="1:4" ht="13.5" thickBot="1">
      <c r="A41" s="327" t="s">
        <v>178</v>
      </c>
      <c r="B41" s="266"/>
      <c r="C41" s="265">
        <v>25</v>
      </c>
      <c r="D41" s="257"/>
    </row>
    <row r="42" spans="1:5" ht="12.75">
      <c r="A42" s="325" t="s">
        <v>94</v>
      </c>
      <c r="B42" s="325"/>
      <c r="C42" s="324"/>
      <c r="D42" s="323"/>
      <c r="E42" s="292"/>
    </row>
    <row r="43" spans="1:4" ht="12.75">
      <c r="A43" s="286" t="s">
        <v>177</v>
      </c>
      <c r="B43" s="271"/>
      <c r="C43" s="322"/>
      <c r="D43" s="294"/>
    </row>
    <row r="44" spans="1:4" ht="25.5">
      <c r="A44" s="321" t="s">
        <v>176</v>
      </c>
      <c r="B44" s="259"/>
      <c r="C44" s="258">
        <v>8</v>
      </c>
      <c r="D44" s="257"/>
    </row>
    <row r="45" spans="1:10" ht="25.5">
      <c r="A45" s="327" t="s">
        <v>212</v>
      </c>
      <c r="B45" s="259"/>
      <c r="C45" s="265">
        <v>10</v>
      </c>
      <c r="D45" s="257"/>
      <c r="J45" s="268"/>
    </row>
    <row r="46" spans="1:4" ht="12.75">
      <c r="A46" s="327" t="s">
        <v>175</v>
      </c>
      <c r="B46" s="269"/>
      <c r="C46" s="265">
        <v>5</v>
      </c>
      <c r="D46" s="257"/>
    </row>
    <row r="47" spans="1:4" ht="12.75">
      <c r="A47" s="287" t="s">
        <v>213</v>
      </c>
      <c r="B47" s="349"/>
      <c r="C47" s="280">
        <v>6</v>
      </c>
      <c r="D47" s="279"/>
    </row>
    <row r="48" spans="1:4" ht="12.75">
      <c r="A48" s="334" t="s">
        <v>172</v>
      </c>
      <c r="B48" s="259"/>
      <c r="C48" s="333"/>
      <c r="D48" s="332"/>
    </row>
    <row r="49" spans="1:10" ht="12.75">
      <c r="A49" s="327" t="s">
        <v>214</v>
      </c>
      <c r="B49" s="259"/>
      <c r="C49" s="265">
        <v>15</v>
      </c>
      <c r="D49" s="257"/>
      <c r="J49" s="268"/>
    </row>
    <row r="50" spans="1:4" ht="12.75" customHeight="1">
      <c r="A50" s="319" t="s">
        <v>215</v>
      </c>
      <c r="B50" s="269"/>
      <c r="C50" s="314">
        <v>23</v>
      </c>
      <c r="D50" s="313"/>
    </row>
    <row r="51" spans="1:4" ht="25.5">
      <c r="A51" s="331" t="s">
        <v>216</v>
      </c>
      <c r="B51" s="349"/>
      <c r="C51" s="314">
        <v>8</v>
      </c>
      <c r="D51" s="313"/>
    </row>
    <row r="52" spans="1:4" ht="12.75">
      <c r="A52" s="287" t="s">
        <v>174</v>
      </c>
      <c r="B52" s="281"/>
      <c r="C52" s="280"/>
      <c r="D52" s="279">
        <v>20</v>
      </c>
    </row>
    <row r="53" spans="1:4" ht="12.75">
      <c r="A53" s="282" t="s">
        <v>173</v>
      </c>
      <c r="B53" s="281"/>
      <c r="C53" s="280"/>
      <c r="D53" s="279">
        <v>6</v>
      </c>
    </row>
    <row r="54" spans="1:4" ht="12.75">
      <c r="A54" s="326" t="s">
        <v>167</v>
      </c>
      <c r="B54" s="259"/>
      <c r="C54" s="322"/>
      <c r="D54" s="294"/>
    </row>
    <row r="55" spans="1:10" ht="12.75">
      <c r="A55" s="321" t="s">
        <v>166</v>
      </c>
      <c r="B55" s="259"/>
      <c r="C55" s="258">
        <v>6</v>
      </c>
      <c r="D55" s="320"/>
      <c r="J55" s="268"/>
    </row>
    <row r="56" spans="1:4" ht="12.75" customHeight="1">
      <c r="A56" s="319" t="s">
        <v>165</v>
      </c>
      <c r="B56" s="269"/>
      <c r="C56" s="314">
        <v>5</v>
      </c>
      <c r="D56" s="313"/>
    </row>
    <row r="57" spans="1:4" ht="12.75">
      <c r="A57" s="286" t="s">
        <v>170</v>
      </c>
      <c r="B57" s="263"/>
      <c r="C57" s="322"/>
      <c r="D57" s="294"/>
    </row>
    <row r="58" spans="1:10" ht="12.75">
      <c r="A58" s="321" t="s">
        <v>169</v>
      </c>
      <c r="B58" s="259"/>
      <c r="C58" s="258">
        <v>6</v>
      </c>
      <c r="D58" s="320"/>
      <c r="J58" s="268"/>
    </row>
    <row r="59" spans="1:4" ht="12.75" customHeight="1">
      <c r="A59" s="319" t="s">
        <v>168</v>
      </c>
      <c r="B59" s="259"/>
      <c r="C59" s="314">
        <v>13</v>
      </c>
      <c r="D59" s="313"/>
    </row>
    <row r="60" spans="1:4" ht="13.5" thickBot="1">
      <c r="A60" s="287" t="s">
        <v>171</v>
      </c>
      <c r="B60" s="281"/>
      <c r="C60" s="280">
        <v>5</v>
      </c>
      <c r="D60" s="279"/>
    </row>
    <row r="61" spans="1:4" ht="12.75">
      <c r="A61" s="325" t="s">
        <v>95</v>
      </c>
      <c r="B61" s="325"/>
      <c r="C61" s="324"/>
      <c r="D61" s="323"/>
    </row>
    <row r="62" spans="1:4" ht="12.75">
      <c r="A62" s="287" t="s">
        <v>217</v>
      </c>
      <c r="B62" s="281"/>
      <c r="C62" s="280">
        <v>20</v>
      </c>
      <c r="D62" s="279"/>
    </row>
    <row r="63" spans="1:10" ht="12.75">
      <c r="A63" s="321" t="s">
        <v>218</v>
      </c>
      <c r="B63" s="259"/>
      <c r="C63" s="258"/>
      <c r="D63" s="320"/>
      <c r="J63" s="268"/>
    </row>
    <row r="64" spans="1:4" ht="12.75" customHeight="1">
      <c r="A64" s="319" t="s">
        <v>219</v>
      </c>
      <c r="B64" s="318"/>
      <c r="C64" s="314"/>
      <c r="D64" s="313"/>
    </row>
    <row r="65" spans="1:4" ht="12.75">
      <c r="A65" s="287" t="s">
        <v>161</v>
      </c>
      <c r="B65" s="281"/>
      <c r="C65" s="280">
        <v>4</v>
      </c>
      <c r="D65" s="279"/>
    </row>
    <row r="66" spans="1:4" ht="12.75">
      <c r="A66" s="330" t="s">
        <v>164</v>
      </c>
      <c r="B66" s="329"/>
      <c r="C66" s="328">
        <v>28</v>
      </c>
      <c r="D66" s="360"/>
    </row>
    <row r="67" spans="1:10" ht="12.75">
      <c r="A67" s="321" t="s">
        <v>163</v>
      </c>
      <c r="B67" s="259"/>
      <c r="C67" s="258"/>
      <c r="D67" s="320"/>
      <c r="J67" s="268"/>
    </row>
    <row r="68" spans="1:4" ht="12.75" customHeight="1" thickBot="1">
      <c r="A68" s="319" t="s">
        <v>162</v>
      </c>
      <c r="B68" s="318"/>
      <c r="C68" s="314"/>
      <c r="D68" s="313"/>
    </row>
    <row r="69" spans="1:4" ht="12.75">
      <c r="A69" s="274" t="s">
        <v>96</v>
      </c>
      <c r="B69" s="274"/>
      <c r="C69" s="273"/>
      <c r="D69" s="272"/>
    </row>
    <row r="70" spans="1:10" ht="12.75" customHeight="1">
      <c r="A70" s="321" t="s">
        <v>160</v>
      </c>
      <c r="B70" s="259"/>
      <c r="C70" s="258">
        <v>3</v>
      </c>
      <c r="D70" s="320"/>
      <c r="E70" s="564"/>
      <c r="J70" s="268"/>
    </row>
    <row r="71" spans="1:5" ht="12.75" customHeight="1">
      <c r="A71" s="327" t="s">
        <v>159</v>
      </c>
      <c r="B71" s="259"/>
      <c r="C71" s="265">
        <v>53</v>
      </c>
      <c r="D71" s="257"/>
      <c r="E71" s="564"/>
    </row>
    <row r="72" spans="1:10" ht="12.75" customHeight="1">
      <c r="A72" s="321" t="s">
        <v>220</v>
      </c>
      <c r="B72" s="259"/>
      <c r="C72" s="258">
        <v>23</v>
      </c>
      <c r="D72" s="320"/>
      <c r="E72" s="564"/>
      <c r="J72" s="268"/>
    </row>
    <row r="73" spans="1:5" ht="12.75" customHeight="1">
      <c r="A73" s="327" t="s">
        <v>221</v>
      </c>
      <c r="B73" s="259"/>
      <c r="C73" s="265">
        <v>45</v>
      </c>
      <c r="D73" s="257"/>
      <c r="E73" s="564"/>
    </row>
    <row r="74" spans="1:10" ht="12.75" customHeight="1" thickBot="1">
      <c r="A74" s="321" t="s">
        <v>222</v>
      </c>
      <c r="B74" s="259"/>
      <c r="C74" s="258">
        <v>9</v>
      </c>
      <c r="D74" s="320"/>
      <c r="E74" s="361"/>
      <c r="J74" s="268"/>
    </row>
    <row r="75" spans="1:4" ht="12.75">
      <c r="A75" s="274" t="s">
        <v>97</v>
      </c>
      <c r="B75" s="274"/>
      <c r="C75" s="273"/>
      <c r="D75" s="272"/>
    </row>
    <row r="76" spans="1:4" ht="12.75">
      <c r="A76" s="304" t="s">
        <v>158</v>
      </c>
      <c r="B76" s="304"/>
      <c r="C76" s="317"/>
      <c r="D76" s="303"/>
    </row>
    <row r="77" spans="1:4" ht="12.75">
      <c r="A77" s="302" t="s">
        <v>226</v>
      </c>
      <c r="B77" s="301"/>
      <c r="C77" s="265">
        <v>20</v>
      </c>
      <c r="D77" s="257"/>
    </row>
    <row r="78" spans="1:4" ht="12.75">
      <c r="A78" s="316" t="s">
        <v>227</v>
      </c>
      <c r="B78" s="315"/>
      <c r="C78" s="314">
        <v>22</v>
      </c>
      <c r="D78" s="313"/>
    </row>
    <row r="79" spans="1:4" ht="12.75">
      <c r="A79" s="312" t="s">
        <v>157</v>
      </c>
      <c r="B79" s="311"/>
      <c r="C79" s="423">
        <v>15</v>
      </c>
      <c r="D79" s="310"/>
    </row>
    <row r="80" spans="1:4" ht="12.75">
      <c r="A80" s="305" t="s">
        <v>228</v>
      </c>
      <c r="B80" s="301"/>
      <c r="C80" s="258"/>
      <c r="D80" s="257"/>
    </row>
    <row r="81" spans="1:4" ht="12.75">
      <c r="A81" s="309" t="s">
        <v>229</v>
      </c>
      <c r="B81" s="308"/>
      <c r="C81" s="307"/>
      <c r="D81" s="306"/>
    </row>
    <row r="82" spans="1:4" ht="12.75">
      <c r="A82" s="312" t="s">
        <v>156</v>
      </c>
      <c r="B82" s="311"/>
      <c r="C82" s="424">
        <v>13</v>
      </c>
      <c r="D82" s="310"/>
    </row>
    <row r="83" spans="1:4" ht="12.75">
      <c r="A83" s="305" t="s">
        <v>155</v>
      </c>
      <c r="B83" s="301"/>
      <c r="C83" s="258">
        <v>4</v>
      </c>
      <c r="D83" s="257"/>
    </row>
    <row r="84" spans="1:4" ht="12.75" customHeight="1">
      <c r="A84" s="309" t="s">
        <v>154</v>
      </c>
      <c r="B84" s="308"/>
      <c r="C84" s="307">
        <v>5</v>
      </c>
      <c r="D84" s="306"/>
    </row>
    <row r="85" spans="1:4" ht="12.75">
      <c r="A85" s="312" t="s">
        <v>153</v>
      </c>
      <c r="B85" s="311"/>
      <c r="C85" s="425"/>
      <c r="D85" s="310"/>
    </row>
    <row r="86" spans="1:4" ht="12.75">
      <c r="A86" s="305" t="s">
        <v>152</v>
      </c>
      <c r="B86" s="301"/>
      <c r="C86" s="265">
        <v>12</v>
      </c>
      <c r="D86" s="257"/>
    </row>
    <row r="87" spans="1:4" ht="12.75" customHeight="1">
      <c r="A87" s="309" t="s">
        <v>151</v>
      </c>
      <c r="B87" s="308"/>
      <c r="C87" s="307">
        <v>3</v>
      </c>
      <c r="D87" s="306"/>
    </row>
    <row r="88" spans="1:4" ht="12.75">
      <c r="A88" s="305" t="s">
        <v>223</v>
      </c>
      <c r="B88" s="301"/>
      <c r="C88" s="265"/>
      <c r="D88" s="257"/>
    </row>
    <row r="89" spans="1:4" ht="12.75" customHeight="1">
      <c r="A89" s="309" t="s">
        <v>224</v>
      </c>
      <c r="B89" s="308"/>
      <c r="C89" s="307">
        <v>18</v>
      </c>
      <c r="D89" s="306"/>
    </row>
    <row r="90" spans="1:4" ht="12.75">
      <c r="A90" s="305" t="s">
        <v>225</v>
      </c>
      <c r="B90" s="301"/>
      <c r="C90" s="265">
        <v>8</v>
      </c>
      <c r="D90" s="257"/>
    </row>
    <row r="91" spans="1:4" ht="12.75">
      <c r="A91" s="305" t="s">
        <v>150</v>
      </c>
      <c r="B91" s="301"/>
      <c r="C91" s="265"/>
      <c r="D91" s="257"/>
    </row>
    <row r="92" spans="1:4" ht="12.75">
      <c r="A92" s="304" t="s">
        <v>149</v>
      </c>
      <c r="B92" s="304"/>
      <c r="C92" s="423">
        <v>16</v>
      </c>
      <c r="D92" s="303"/>
    </row>
    <row r="93" spans="1:4" ht="12.75">
      <c r="A93" s="302" t="s">
        <v>148</v>
      </c>
      <c r="B93" s="301"/>
      <c r="C93" s="258"/>
      <c r="D93" s="257"/>
    </row>
    <row r="94" spans="1:4" ht="13.5" thickBot="1">
      <c r="A94" s="300" t="s">
        <v>147</v>
      </c>
      <c r="B94" s="299"/>
      <c r="C94" s="298"/>
      <c r="D94" s="297"/>
    </row>
    <row r="95" spans="1:4" ht="25.5">
      <c r="A95" s="296" t="s">
        <v>124</v>
      </c>
      <c r="B95" s="274"/>
      <c r="C95" s="273"/>
      <c r="D95" s="272"/>
    </row>
    <row r="96" spans="1:4" ht="12.75">
      <c r="A96" s="286" t="s">
        <v>146</v>
      </c>
      <c r="B96" s="255"/>
      <c r="C96" s="295"/>
      <c r="D96" s="294"/>
    </row>
    <row r="97" spans="1:4" ht="12.75">
      <c r="A97" s="270" t="s">
        <v>145</v>
      </c>
      <c r="B97" s="266"/>
      <c r="C97" s="265">
        <v>7</v>
      </c>
      <c r="D97" s="293"/>
    </row>
    <row r="98" spans="1:10" ht="12.75">
      <c r="A98" s="267" t="s">
        <v>144</v>
      </c>
      <c r="B98" s="266"/>
      <c r="C98" s="265">
        <v>8</v>
      </c>
      <c r="D98" s="257"/>
      <c r="E98" s="292"/>
      <c r="J98" s="268"/>
    </row>
    <row r="99" spans="1:4" ht="12.75" customHeight="1">
      <c r="A99" s="267" t="s">
        <v>143</v>
      </c>
      <c r="B99" s="266"/>
      <c r="C99" s="265">
        <v>5</v>
      </c>
      <c r="D99" s="257"/>
    </row>
    <row r="100" spans="1:4" ht="12.75" customHeight="1">
      <c r="A100" s="260" t="s">
        <v>142</v>
      </c>
      <c r="B100" s="266"/>
      <c r="C100" s="258">
        <v>6</v>
      </c>
      <c r="D100" s="257"/>
    </row>
    <row r="101" spans="1:10" ht="12.75">
      <c r="A101" s="291" t="s">
        <v>136</v>
      </c>
      <c r="B101" s="269"/>
      <c r="C101" s="289">
        <v>6</v>
      </c>
      <c r="D101" s="288"/>
      <c r="J101" s="268"/>
    </row>
    <row r="102" spans="1:4" ht="12.75">
      <c r="A102" s="287" t="s">
        <v>141</v>
      </c>
      <c r="B102" s="349"/>
      <c r="C102" s="280">
        <v>36</v>
      </c>
      <c r="D102" s="279"/>
    </row>
    <row r="103" spans="1:4" ht="12.75">
      <c r="A103" s="286" t="s">
        <v>140</v>
      </c>
      <c r="B103" s="269"/>
      <c r="C103" s="285"/>
      <c r="D103" s="261"/>
    </row>
    <row r="104" spans="1:4" ht="12.75">
      <c r="A104" s="270" t="s">
        <v>139</v>
      </c>
      <c r="B104" s="266"/>
      <c r="C104" s="258">
        <v>9</v>
      </c>
      <c r="D104" s="257"/>
    </row>
    <row r="105" spans="1:10" ht="12.75">
      <c r="A105" s="267" t="s">
        <v>138</v>
      </c>
      <c r="B105" s="266"/>
      <c r="C105" s="265">
        <v>5</v>
      </c>
      <c r="D105" s="257"/>
      <c r="J105" s="268"/>
    </row>
    <row r="106" spans="1:4" ht="12.75" customHeight="1">
      <c r="A106" s="267" t="s">
        <v>137</v>
      </c>
      <c r="B106" s="266"/>
      <c r="C106" s="284"/>
      <c r="D106" s="257"/>
    </row>
    <row r="107" spans="1:4" ht="12.75" customHeight="1">
      <c r="A107" s="260" t="s">
        <v>136</v>
      </c>
      <c r="B107" s="266"/>
      <c r="C107" s="283"/>
      <c r="D107" s="257"/>
    </row>
    <row r="108" spans="1:4" ht="12.75" customHeight="1">
      <c r="A108" s="260" t="s">
        <v>230</v>
      </c>
      <c r="B108" s="269"/>
      <c r="C108" s="283"/>
      <c r="D108" s="257"/>
    </row>
    <row r="109" spans="1:4" ht="25.5">
      <c r="A109" s="282" t="s">
        <v>135</v>
      </c>
      <c r="B109" s="349"/>
      <c r="C109" s="280">
        <v>1</v>
      </c>
      <c r="D109" s="279"/>
    </row>
    <row r="110" spans="1:4" ht="13.5" thickBot="1">
      <c r="A110" s="278" t="s">
        <v>134</v>
      </c>
      <c r="B110" s="269"/>
      <c r="C110" s="276">
        <v>20</v>
      </c>
      <c r="D110" s="275"/>
    </row>
    <row r="111" spans="1:4" ht="12.75">
      <c r="A111" s="274" t="s">
        <v>98</v>
      </c>
      <c r="B111" s="274"/>
      <c r="C111" s="273"/>
      <c r="D111" s="272"/>
    </row>
    <row r="112" spans="1:4" ht="12.75">
      <c r="A112" s="264" t="s">
        <v>133</v>
      </c>
      <c r="B112" s="255"/>
      <c r="C112" s="262"/>
      <c r="D112" s="261"/>
    </row>
    <row r="113" spans="1:4" ht="12.75">
      <c r="A113" s="270" t="s">
        <v>132</v>
      </c>
      <c r="B113" s="266"/>
      <c r="C113" s="258">
        <v>13</v>
      </c>
      <c r="D113" s="257"/>
    </row>
    <row r="114" spans="1:10" ht="12.75">
      <c r="A114" s="267" t="s">
        <v>131</v>
      </c>
      <c r="B114" s="266"/>
      <c r="C114" s="265">
        <v>6</v>
      </c>
      <c r="D114" s="257"/>
      <c r="J114" s="268"/>
    </row>
    <row r="115" spans="1:4" ht="12.75" customHeight="1">
      <c r="A115" s="267" t="s">
        <v>130</v>
      </c>
      <c r="B115" s="266"/>
      <c r="C115" s="265"/>
      <c r="D115" s="257"/>
    </row>
    <row r="116" spans="1:4" ht="12.75" customHeight="1">
      <c r="A116" s="260" t="s">
        <v>129</v>
      </c>
      <c r="B116" s="269"/>
      <c r="C116" s="258">
        <v>6</v>
      </c>
      <c r="D116" s="257"/>
    </row>
    <row r="117" spans="1:4" ht="12.75">
      <c r="A117" s="264" t="s">
        <v>128</v>
      </c>
      <c r="B117" s="368"/>
      <c r="C117" s="262"/>
      <c r="D117" s="261"/>
    </row>
    <row r="118" spans="1:4" ht="12.75" customHeight="1">
      <c r="A118" s="260" t="s">
        <v>127</v>
      </c>
      <c r="B118" s="266"/>
      <c r="C118" s="258">
        <v>3</v>
      </c>
      <c r="D118" s="257"/>
    </row>
    <row r="119" spans="1:4" ht="12.75" customHeight="1">
      <c r="A119" s="260" t="s">
        <v>126</v>
      </c>
      <c r="B119" s="269"/>
      <c r="C119" s="258">
        <v>27</v>
      </c>
      <c r="D119" s="257"/>
    </row>
    <row r="120" spans="1:4" ht="13.5" thickBot="1">
      <c r="A120" s="256" t="s">
        <v>125</v>
      </c>
      <c r="B120" s="368"/>
      <c r="C120" s="254">
        <v>17</v>
      </c>
      <c r="D120" s="253"/>
    </row>
    <row r="121" spans="1:4" ht="13.5" thickBot="1">
      <c r="A121" s="252" t="s">
        <v>16</v>
      </c>
      <c r="B121" s="251">
        <f>SUM(B8:B120)</f>
        <v>0</v>
      </c>
      <c r="C121" s="250">
        <f>SUM(C8:C120)</f>
        <v>1028</v>
      </c>
      <c r="D121" s="249">
        <f>SUM(D8:D120)</f>
        <v>36</v>
      </c>
    </row>
    <row r="122" spans="1:2" ht="13.5" thickBot="1">
      <c r="A122" s="248" t="s">
        <v>247</v>
      </c>
      <c r="B122" s="421">
        <v>35</v>
      </c>
    </row>
    <row r="123" spans="1:2" ht="13.5" thickBot="1">
      <c r="A123" s="246" t="s">
        <v>248</v>
      </c>
      <c r="B123" s="422">
        <v>84</v>
      </c>
    </row>
  </sheetData>
  <sheetProtection/>
  <mergeCells count="5">
    <mergeCell ref="B5:B6"/>
    <mergeCell ref="A5:A6"/>
    <mergeCell ref="C5:D5"/>
    <mergeCell ref="E70:E71"/>
    <mergeCell ref="E72:E7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35.7109375" style="0" customWidth="1"/>
    <col min="2" max="3" width="5.8515625" style="0" customWidth="1"/>
    <col min="4" max="4" width="9.7109375" style="391" customWidth="1"/>
    <col min="5" max="5" width="9.140625" style="0" customWidth="1"/>
  </cols>
  <sheetData>
    <row r="1" spans="1:2" ht="12.75">
      <c r="A1" s="358" t="s">
        <v>0</v>
      </c>
      <c r="B1" s="358"/>
    </row>
    <row r="2" spans="1:2" ht="12.75">
      <c r="A2" s="358" t="s">
        <v>1</v>
      </c>
      <c r="B2" s="358"/>
    </row>
    <row r="3" spans="1:2" ht="12.75">
      <c r="A3" s="292" t="s">
        <v>250</v>
      </c>
      <c r="B3" s="292"/>
    </row>
    <row r="4" ht="13.5" thickBot="1"/>
    <row r="5" spans="1:4" ht="12.75" customHeight="1">
      <c r="A5" s="560" t="s">
        <v>210</v>
      </c>
      <c r="B5" s="565" t="s">
        <v>231</v>
      </c>
      <c r="C5" s="558" t="s">
        <v>209</v>
      </c>
      <c r="D5" s="558" t="s">
        <v>208</v>
      </c>
    </row>
    <row r="6" spans="1:4" ht="13.5" thickBot="1">
      <c r="A6" s="561"/>
      <c r="B6" s="566"/>
      <c r="C6" s="559"/>
      <c r="D6" s="559"/>
    </row>
    <row r="7" spans="1:4" ht="12.75">
      <c r="A7" s="352" t="s">
        <v>207</v>
      </c>
      <c r="B7" s="352"/>
      <c r="C7" s="352"/>
      <c r="D7" s="392" t="s">
        <v>243</v>
      </c>
    </row>
    <row r="8" spans="1:4" ht="13.5" thickBot="1">
      <c r="A8" s="367" t="s">
        <v>204</v>
      </c>
      <c r="B8" s="369"/>
      <c r="C8" s="368"/>
      <c r="D8" s="362"/>
    </row>
    <row r="9" spans="1:4" ht="12.75">
      <c r="A9" s="342" t="s">
        <v>93</v>
      </c>
      <c r="B9" s="370"/>
      <c r="C9" s="325"/>
      <c r="D9" s="390"/>
    </row>
    <row r="10" spans="1:4" ht="13.5" thickBot="1">
      <c r="A10" s="338" t="s">
        <v>232</v>
      </c>
      <c r="B10" s="371"/>
      <c r="C10" s="255"/>
      <c r="D10" s="362">
        <v>10</v>
      </c>
    </row>
    <row r="11" spans="1:4" ht="12.75">
      <c r="A11" s="325" t="s">
        <v>187</v>
      </c>
      <c r="B11" s="370"/>
      <c r="C11" s="325"/>
      <c r="D11" s="390"/>
    </row>
    <row r="12" spans="1:4" ht="13.5" thickBot="1">
      <c r="A12" s="286" t="s">
        <v>186</v>
      </c>
      <c r="B12" s="372"/>
      <c r="C12" s="271"/>
      <c r="D12" s="364">
        <v>2</v>
      </c>
    </row>
    <row r="13" spans="1:4" ht="12.75">
      <c r="A13" s="325" t="s">
        <v>181</v>
      </c>
      <c r="B13" s="370"/>
      <c r="C13" s="325"/>
      <c r="D13" s="390"/>
    </row>
    <row r="14" spans="1:4" ht="13.5" thickBot="1">
      <c r="A14" s="335" t="s">
        <v>233</v>
      </c>
      <c r="B14" s="373"/>
      <c r="C14" s="271"/>
      <c r="D14" s="364">
        <v>6</v>
      </c>
    </row>
    <row r="15" spans="1:4" ht="12.75">
      <c r="A15" s="325" t="s">
        <v>109</v>
      </c>
      <c r="B15" s="370"/>
      <c r="C15" s="325"/>
      <c r="D15" s="390"/>
    </row>
    <row r="16" spans="1:4" ht="13.5" thickBot="1">
      <c r="A16" s="335" t="s">
        <v>234</v>
      </c>
      <c r="B16" s="373"/>
      <c r="C16" s="271"/>
      <c r="D16" s="364">
        <v>36</v>
      </c>
    </row>
    <row r="17" spans="1:5" ht="12.75">
      <c r="A17" s="325" t="s">
        <v>94</v>
      </c>
      <c r="B17" s="370"/>
      <c r="C17" s="325"/>
      <c r="D17" s="390"/>
      <c r="E17" s="292"/>
    </row>
    <row r="18" spans="1:4" ht="12.75">
      <c r="A18" s="380" t="s">
        <v>237</v>
      </c>
      <c r="B18" s="382"/>
      <c r="C18" s="349"/>
      <c r="D18" s="365">
        <v>7</v>
      </c>
    </row>
    <row r="19" spans="1:4" ht="12.75">
      <c r="A19" s="381" t="s">
        <v>235</v>
      </c>
      <c r="B19" s="383"/>
      <c r="C19" s="349"/>
      <c r="D19" s="365"/>
    </row>
    <row r="20" spans="1:4" ht="13.5" thickBot="1">
      <c r="A20" s="380" t="s">
        <v>236</v>
      </c>
      <c r="B20" s="384"/>
      <c r="C20" s="385"/>
      <c r="D20" s="366">
        <v>3</v>
      </c>
    </row>
    <row r="21" spans="1:4" ht="12.75">
      <c r="A21" s="325" t="s">
        <v>95</v>
      </c>
      <c r="B21" s="370"/>
      <c r="C21" s="325"/>
      <c r="D21" s="390"/>
    </row>
    <row r="22" spans="1:4" ht="13.5" thickBot="1">
      <c r="A22" s="287" t="s">
        <v>238</v>
      </c>
      <c r="B22" s="375"/>
      <c r="C22" s="281"/>
      <c r="D22" s="365"/>
    </row>
    <row r="23" spans="1:4" ht="12.75">
      <c r="A23" s="325" t="s">
        <v>110</v>
      </c>
      <c r="B23" s="370"/>
      <c r="C23" s="325"/>
      <c r="D23" s="390"/>
    </row>
    <row r="24" spans="1:4" ht="13.5" thickBot="1">
      <c r="A24" s="287" t="s">
        <v>239</v>
      </c>
      <c r="B24" s="375"/>
      <c r="C24" s="281"/>
      <c r="D24" s="365">
        <v>28</v>
      </c>
    </row>
    <row r="25" spans="1:4" ht="12.75">
      <c r="A25" s="274" t="s">
        <v>96</v>
      </c>
      <c r="B25" s="376"/>
      <c r="C25" s="274"/>
      <c r="D25" s="390"/>
    </row>
    <row r="26" spans="1:9" ht="12.75" customHeight="1" thickBot="1">
      <c r="A26" s="321" t="s">
        <v>240</v>
      </c>
      <c r="B26" s="374"/>
      <c r="C26" s="259"/>
      <c r="D26" s="363"/>
      <c r="E26" s="361"/>
      <c r="I26" s="268"/>
    </row>
    <row r="27" spans="1:4" ht="12.75">
      <c r="A27" s="274" t="s">
        <v>97</v>
      </c>
      <c r="B27" s="376"/>
      <c r="C27" s="274"/>
      <c r="D27" s="390"/>
    </row>
    <row r="28" spans="1:4" ht="12.75">
      <c r="A28" s="312" t="s">
        <v>153</v>
      </c>
      <c r="B28" s="378"/>
      <c r="C28" s="386"/>
      <c r="D28" s="394"/>
    </row>
    <row r="29" spans="1:4" ht="12.75">
      <c r="A29" s="304" t="s">
        <v>149</v>
      </c>
      <c r="B29" s="377"/>
      <c r="C29" s="386"/>
      <c r="D29" s="394"/>
    </row>
    <row r="30" spans="1:4" ht="12.75">
      <c r="A30" s="312" t="s">
        <v>156</v>
      </c>
      <c r="B30" s="378"/>
      <c r="C30" s="386"/>
      <c r="D30" s="394"/>
    </row>
    <row r="31" spans="1:4" ht="13.5" thickBot="1">
      <c r="A31" s="312" t="s">
        <v>157</v>
      </c>
      <c r="B31" s="378"/>
      <c r="C31" s="386"/>
      <c r="D31" s="394"/>
    </row>
    <row r="32" spans="1:4" ht="12.75">
      <c r="A32" s="274" t="s">
        <v>98</v>
      </c>
      <c r="B32" s="376"/>
      <c r="C32" s="274"/>
      <c r="D32" s="390"/>
    </row>
    <row r="33" spans="1:4" ht="12.75">
      <c r="A33" s="264" t="s">
        <v>91</v>
      </c>
      <c r="B33" s="349"/>
      <c r="C33" s="387"/>
      <c r="D33" s="364"/>
    </row>
    <row r="34" spans="1:4" ht="12.75">
      <c r="A34" s="264" t="s">
        <v>241</v>
      </c>
      <c r="B34" s="349"/>
      <c r="C34" s="387"/>
      <c r="D34" s="364"/>
    </row>
    <row r="35" spans="1:4" ht="13.5" thickBot="1">
      <c r="A35" s="256" t="s">
        <v>125</v>
      </c>
      <c r="B35" s="359"/>
      <c r="C35" s="269"/>
      <c r="D35" s="362"/>
    </row>
    <row r="36" spans="1:4" ht="13.5" thickBot="1">
      <c r="A36" s="252" t="s">
        <v>16</v>
      </c>
      <c r="B36" s="388">
        <f>SUM(B8:B35)</f>
        <v>0</v>
      </c>
      <c r="C36" s="388">
        <f>SUM(C8:C35)</f>
        <v>0</v>
      </c>
      <c r="D36" s="249">
        <f>SUM(D7:D35)</f>
        <v>92</v>
      </c>
    </row>
    <row r="37" spans="1:4" ht="12.75">
      <c r="A37" s="248" t="s">
        <v>249</v>
      </c>
      <c r="B37" s="379"/>
      <c r="C37" s="247"/>
      <c r="D37" s="393"/>
    </row>
  </sheetData>
  <sheetProtection/>
  <mergeCells count="4">
    <mergeCell ref="A5:A6"/>
    <mergeCell ref="C5:C6"/>
    <mergeCell ref="B5:B6"/>
    <mergeCell ref="D5:D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Emir</cp:lastModifiedBy>
  <cp:lastPrinted>2015-05-21T07:50:44Z</cp:lastPrinted>
  <dcterms:created xsi:type="dcterms:W3CDTF">2010-10-05T09:45:31Z</dcterms:created>
  <dcterms:modified xsi:type="dcterms:W3CDTF">2015-05-22T13:29:01Z</dcterms:modified>
  <cp:category/>
  <cp:version/>
  <cp:contentType/>
  <cp:contentStatus/>
</cp:coreProperties>
</file>