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1640" activeTab="0"/>
  </bookViews>
  <sheets>
    <sheet name="Broj studenata 201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<sst xmlns="http://schemas.openxmlformats.org/spreadsheetml/2006/main" count="762" uniqueCount="99">
  <si>
    <t>UNIVERZITET U TUZLI</t>
  </si>
  <si>
    <t>Ured za nastavu i studentska pitanja</t>
  </si>
  <si>
    <t>AKADEMIJA DRAMSKIH UMJETNOSTI</t>
  </si>
  <si>
    <t>ODSJEK</t>
  </si>
  <si>
    <t>Godina</t>
  </si>
  <si>
    <t>Budžet TK</t>
  </si>
  <si>
    <t>SVP</t>
  </si>
  <si>
    <t>Ukupno</t>
  </si>
  <si>
    <t>UKUPNO</t>
  </si>
  <si>
    <t>I</t>
  </si>
  <si>
    <t>II</t>
  </si>
  <si>
    <t>III</t>
  </si>
  <si>
    <t>IV</t>
  </si>
  <si>
    <t>I put</t>
  </si>
  <si>
    <t>∑</t>
  </si>
  <si>
    <t>Obn.</t>
  </si>
  <si>
    <t>UKUPNO:</t>
  </si>
  <si>
    <t>UKUPNO SVI ODSJECI:</t>
  </si>
  <si>
    <t>Apsolventi:</t>
  </si>
  <si>
    <t>Imatrikulanti:</t>
  </si>
  <si>
    <t>EKONOMSKI FAKULTET</t>
  </si>
  <si>
    <t>VISOKA ZDRAVSTVENA ŠKOLA - VANREDNI STUDIJ</t>
  </si>
  <si>
    <t>FAKULTET ELEKTROTEHNIKE</t>
  </si>
  <si>
    <t>FAKULTET ZA TJELESNI ODGOJ I SPORT</t>
  </si>
  <si>
    <t>FARMACEUTSKI FAKULTET</t>
  </si>
  <si>
    <t>FILOZOFSKI FAKULTET</t>
  </si>
  <si>
    <t>MAŠINSKI FAKULTET</t>
  </si>
  <si>
    <t>MEDICINSKI FAKULTET</t>
  </si>
  <si>
    <t>VISOKA ZDRAVSTVENA ŠKOLA - REDOVNI STUDIJ</t>
  </si>
  <si>
    <t>Apsolventi VZŠ:</t>
  </si>
  <si>
    <t>Imatrikulanti VZŠ:</t>
  </si>
  <si>
    <t>PRIRODNO-MATEMATIČKI FAKULTET</t>
  </si>
  <si>
    <t>PRAVNI FAKULTET</t>
  </si>
  <si>
    <t>RUDARSKO-GEOLOŠKO-GRAĐEVINSKI FAKULTET</t>
  </si>
  <si>
    <t>TEHNOLOŠKI FAKULTET</t>
  </si>
  <si>
    <t>VANREDNI STUDIJ</t>
  </si>
  <si>
    <t>GEOGRAFIJA</t>
  </si>
  <si>
    <t>GLUMA</t>
  </si>
  <si>
    <t>PRODUKCIJA</t>
  </si>
  <si>
    <t>PRODUKCIJA - VANREDNI</t>
  </si>
  <si>
    <t>POREMEĆAJI U PONAŠANJU</t>
  </si>
  <si>
    <t>EDUKACIJA I REHABILITACIJA</t>
  </si>
  <si>
    <t>LOGOPEDIJA I SURDOAUDIOLOGIJA</t>
  </si>
  <si>
    <t>EDUKACIJSKO-REHABILITACIJSKI FAKULTET</t>
  </si>
  <si>
    <t>ENERGETSKA ELEKTROTEHNIKA</t>
  </si>
  <si>
    <t>BOSANSKI JEZIK</t>
  </si>
  <si>
    <t>ENGLESKI JEZIK</t>
  </si>
  <si>
    <t>NJEMAČKI JEZIK</t>
  </si>
  <si>
    <t>HISTORIJA</t>
  </si>
  <si>
    <t>SOCIJALNI RAD</t>
  </si>
  <si>
    <t>ŽURNALISTIKA</t>
  </si>
  <si>
    <t>TEHNIČKI ODGOJ I INFORMATIKA</t>
  </si>
  <si>
    <t>RAZREDNA NASTAVA</t>
  </si>
  <si>
    <t>FILOZOFIJA - SOCIOLOGIJA</t>
  </si>
  <si>
    <t>HEMIJSKO-TEHNOLOŠKI</t>
  </si>
  <si>
    <t>ZAŠTITA OKOLINE</t>
  </si>
  <si>
    <t>PREHRAMBENA TEHNOLOGIJA</t>
  </si>
  <si>
    <t>VII STEPEN</t>
  </si>
  <si>
    <t>TEHNIČKA INFORMATIKA</t>
  </si>
  <si>
    <t>VANREDNI</t>
  </si>
  <si>
    <t>V</t>
  </si>
  <si>
    <t>VI</t>
  </si>
  <si>
    <t>VISOKA POSLOVNA ŠKOLA - VANREDNI STUDIJ</t>
  </si>
  <si>
    <t>VISOKA POSLOVNA ŠKOLA</t>
  </si>
  <si>
    <t>KOMUNIKACIJE</t>
  </si>
  <si>
    <t>ENERGETSKO MAŠINSTVO</t>
  </si>
  <si>
    <t>PROIZVODNO MAŠINSTVO</t>
  </si>
  <si>
    <t>MEHATRONIKA</t>
  </si>
  <si>
    <t>RUDARSKI</t>
  </si>
  <si>
    <t>GEOLOŠKI</t>
  </si>
  <si>
    <t>GRAĐEVINSKI</t>
  </si>
  <si>
    <t>BEMS</t>
  </si>
  <si>
    <t>SIGURNOST I POMOĆ</t>
  </si>
  <si>
    <t>ODJELJENJE U TRAVNIKU</t>
  </si>
  <si>
    <t>TURSKI JEZIK I KNJIŽEVNOST</t>
  </si>
  <si>
    <t>PSIHOLOGIJA I PEDAGOGIJA</t>
  </si>
  <si>
    <t>Marketing</t>
  </si>
  <si>
    <t>Menadžment</t>
  </si>
  <si>
    <t>Ekonomska teorija i politika</t>
  </si>
  <si>
    <t>Finansije, bankarstvo i osiguranje</t>
  </si>
  <si>
    <t>Računovodstvo i poslovne finansije</t>
  </si>
  <si>
    <t>UKUPNO NA ODJELJENJU U TRAVNIKU</t>
  </si>
  <si>
    <t>UKUPNO NA UNIVERZITETU U TUZLI - bez Odjeljenja u Travniku</t>
  </si>
  <si>
    <t>UKUPNO NA ODJELJENJU U TRAVNIKU UNIVERZITETA U TUZLI</t>
  </si>
  <si>
    <t>UKUPNO NA UNIVERZITETU U TUZLI</t>
  </si>
  <si>
    <t>HEMIJA/nastavnički</t>
  </si>
  <si>
    <t>HEMIJA/primjenjena</t>
  </si>
  <si>
    <t>MATEMATIKA/nastavnički</t>
  </si>
  <si>
    <t>MATEMATIKA/primjenjena</t>
  </si>
  <si>
    <t>FIZIKA/nastavnički</t>
  </si>
  <si>
    <t>FIZIKA/primjenjena</t>
  </si>
  <si>
    <t>BIOLOGIJA/nastavnički</t>
  </si>
  <si>
    <t>BIOLOGIJA/primjenjena</t>
  </si>
  <si>
    <t>FINANSIJE, BANKARSTVO I OSIGURANJE</t>
  </si>
  <si>
    <t>Budžet SBK</t>
  </si>
  <si>
    <t>Budžet TK i SBK</t>
  </si>
  <si>
    <t>BROJ UPISANIH STUDENATA U AK. 2011/12. GODINI</t>
  </si>
  <si>
    <t>Tuzla, 17.10.2011. godine</t>
  </si>
  <si>
    <t>RAZREDNA NASTAVA - VANREDNI STUDIJ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</si>
</sst>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Bookman Old Style"/>
      <family val="1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3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5" xfId="0" applyFill="1" applyBorder="1" applyAlignment="1">
      <alignment horizontal="center"/>
    </xf>
    <xf numFmtId="0" fontId="1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43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53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1" xfId="0" applyFont="1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0" fillId="0" borderId="60" xfId="0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39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3" xfId="0" applyFont="1" applyFill="1" applyBorder="1" applyAlignment="1">
      <alignment/>
    </xf>
    <xf numFmtId="0" fontId="0" fillId="0" borderId="4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3" fillId="24" borderId="0" xfId="0" applyFont="1" applyFill="1" applyAlignment="1">
      <alignment horizontal="left" vertical="center"/>
    </xf>
    <xf numFmtId="0" fontId="0" fillId="24" borderId="0" xfId="0" applyFill="1" applyAlignment="1">
      <alignment/>
    </xf>
    <xf numFmtId="0" fontId="2" fillId="0" borderId="0" xfId="0" applyFont="1" applyAlignment="1">
      <alignment vertical="center"/>
    </xf>
    <xf numFmtId="0" fontId="1" fillId="0" borderId="62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0" fillId="0" borderId="44" xfId="0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0" fillId="0" borderId="43" xfId="0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3" fillId="0" borderId="63" xfId="0" applyFont="1" applyFill="1" applyBorder="1" applyAlignment="1">
      <alignment/>
    </xf>
    <xf numFmtId="0" fontId="5" fillId="0" borderId="65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28" xfId="0" applyFill="1" applyBorder="1" applyAlignment="1">
      <alignment/>
    </xf>
    <xf numFmtId="0" fontId="1" fillId="0" borderId="40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53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/>
    </xf>
    <xf numFmtId="0" fontId="3" fillId="25" borderId="53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0" fillId="0" borderId="53" xfId="0" applyFill="1" applyBorder="1" applyAlignment="1">
      <alignment horizontal="center" vertical="center"/>
    </xf>
    <xf numFmtId="0" fontId="3" fillId="0" borderId="36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62" xfId="0" applyFont="1" applyFill="1" applyBorder="1" applyAlignment="1">
      <alignment/>
    </xf>
    <xf numFmtId="0" fontId="3" fillId="0" borderId="63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1" fillId="0" borderId="7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3" fillId="3" borderId="73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74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53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3" fillId="25" borderId="36" xfId="0" applyFont="1" applyFill="1" applyBorder="1" applyAlignment="1">
      <alignment horizontal="center"/>
    </xf>
    <xf numFmtId="0" fontId="3" fillId="25" borderId="14" xfId="0" applyFont="1" applyFill="1" applyBorder="1" applyAlignment="1">
      <alignment horizontal="center"/>
    </xf>
    <xf numFmtId="0" fontId="3" fillId="25" borderId="12" xfId="0" applyFont="1" applyFill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44" xfId="0" applyFill="1" applyBorder="1" applyAlignment="1">
      <alignment horizontal="center" vertical="center" wrapText="1"/>
    </xf>
    <xf numFmtId="0" fontId="3" fillId="24" borderId="73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3" fillId="25" borderId="62" xfId="0" applyFont="1" applyFill="1" applyBorder="1" applyAlignment="1">
      <alignment horizontal="center"/>
    </xf>
    <xf numFmtId="0" fontId="3" fillId="25" borderId="63" xfId="0" applyFont="1" applyFill="1" applyBorder="1" applyAlignment="1">
      <alignment horizontal="center"/>
    </xf>
    <xf numFmtId="0" fontId="3" fillId="25" borderId="18" xfId="0" applyFont="1" applyFill="1" applyBorder="1" applyAlignment="1">
      <alignment horizontal="center"/>
    </xf>
    <xf numFmtId="0" fontId="0" fillId="0" borderId="7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0" fillId="0" borderId="65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6" xfId="0" applyBorder="1" applyAlignment="1">
      <alignment horizontal="center"/>
    </xf>
    <xf numFmtId="0" fontId="1" fillId="0" borderId="47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68" xfId="0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77" xfId="0" applyFill="1" applyBorder="1" applyAlignment="1">
      <alignment horizontal="center"/>
    </xf>
    <xf numFmtId="0" fontId="0" fillId="0" borderId="78" xfId="0" applyFill="1" applyBorder="1" applyAlignment="1">
      <alignment horizontal="center"/>
    </xf>
    <xf numFmtId="0" fontId="0" fillId="0" borderId="51" xfId="0" applyBorder="1" applyAlignment="1">
      <alignment horizontal="center" vertical="center"/>
    </xf>
    <xf numFmtId="0" fontId="1" fillId="0" borderId="6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0" fillId="0" borderId="75" xfId="0" applyBorder="1" applyAlignment="1">
      <alignment horizontal="center" vertical="center" wrapText="1"/>
    </xf>
    <xf numFmtId="0" fontId="1" fillId="0" borderId="68" xfId="0" applyFont="1" applyBorder="1" applyAlignment="1">
      <alignment/>
    </xf>
    <xf numFmtId="0" fontId="1" fillId="0" borderId="69" xfId="0" applyFont="1" applyBorder="1" applyAlignment="1">
      <alignment/>
    </xf>
    <xf numFmtId="0" fontId="1" fillId="0" borderId="54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8"/>
  <sheetViews>
    <sheetView tabSelected="1" zoomScalePageLayoutView="0" workbookViewId="0" topLeftCell="A1">
      <selection activeCell="L458" sqref="L458"/>
    </sheetView>
  </sheetViews>
  <sheetFormatPr defaultColWidth="9.140625" defaultRowHeight="12.75"/>
  <cols>
    <col min="1" max="1" width="21.7109375" style="30" customWidth="1"/>
    <col min="2" max="2" width="7.140625" style="0" customWidth="1"/>
    <col min="3" max="8" width="5.7109375" style="0" customWidth="1"/>
    <col min="9" max="9" width="5.7109375" style="64" customWidth="1"/>
    <col min="10" max="11" width="5.7109375" style="0" customWidth="1"/>
    <col min="12" max="12" width="8.28125" style="1" customWidth="1"/>
    <col min="13" max="13" width="9.140625" style="75" customWidth="1"/>
    <col min="14" max="14" width="9.140625" style="135" customWidth="1"/>
    <col min="15" max="16384" width="9.140625" style="75" customWidth="1"/>
  </cols>
  <sheetData>
    <row r="1" spans="1:5" ht="15.75">
      <c r="A1" s="151" t="s">
        <v>0</v>
      </c>
      <c r="B1" s="29"/>
      <c r="C1" s="29"/>
      <c r="D1" s="29"/>
      <c r="E1" s="29"/>
    </row>
    <row r="2" spans="1:5" ht="12.75">
      <c r="A2" s="32" t="s">
        <v>1</v>
      </c>
      <c r="B2" s="29"/>
      <c r="C2" s="29"/>
      <c r="D2" s="29"/>
      <c r="E2" s="29"/>
    </row>
    <row r="3" spans="1:5" ht="12.75">
      <c r="A3" s="33" t="s">
        <v>97</v>
      </c>
      <c r="B3" s="29"/>
      <c r="C3" s="29"/>
      <c r="D3" s="29"/>
      <c r="E3" s="29"/>
    </row>
    <row r="4" spans="1:5" ht="12.75">
      <c r="A4" s="33"/>
      <c r="B4" s="29"/>
      <c r="C4" s="29"/>
      <c r="D4" s="29"/>
      <c r="E4" s="29"/>
    </row>
    <row r="5" spans="1:12" ht="15.75">
      <c r="A5" s="266" t="s">
        <v>96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</row>
    <row r="6" ht="13.5" thickBot="1"/>
    <row r="7" spans="1:12" ht="15.75" thickBot="1">
      <c r="A7" s="237" t="s">
        <v>2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9"/>
    </row>
    <row r="8" spans="1:12" ht="13.5" thickBot="1">
      <c r="A8" s="231" t="s">
        <v>3</v>
      </c>
      <c r="B8" s="231" t="s">
        <v>4</v>
      </c>
      <c r="C8" s="233" t="s">
        <v>5</v>
      </c>
      <c r="D8" s="234"/>
      <c r="E8" s="234"/>
      <c r="F8" s="234" t="s">
        <v>6</v>
      </c>
      <c r="G8" s="234"/>
      <c r="H8" s="234"/>
      <c r="I8" s="234" t="s">
        <v>7</v>
      </c>
      <c r="J8" s="234"/>
      <c r="K8" s="234"/>
      <c r="L8" s="231" t="s">
        <v>8</v>
      </c>
    </row>
    <row r="9" spans="1:12" ht="13.5" thickBot="1">
      <c r="A9" s="246"/>
      <c r="B9" s="231"/>
      <c r="C9" s="119" t="s">
        <v>13</v>
      </c>
      <c r="D9" s="113" t="s">
        <v>15</v>
      </c>
      <c r="E9" s="114" t="s">
        <v>14</v>
      </c>
      <c r="F9" s="113" t="s">
        <v>13</v>
      </c>
      <c r="G9" s="113" t="s">
        <v>15</v>
      </c>
      <c r="H9" s="114" t="s">
        <v>14</v>
      </c>
      <c r="I9" s="115" t="s">
        <v>13</v>
      </c>
      <c r="J9" s="113" t="s">
        <v>15</v>
      </c>
      <c r="K9" s="114" t="s">
        <v>14</v>
      </c>
      <c r="L9" s="231"/>
    </row>
    <row r="10" spans="1:12" ht="12.75">
      <c r="A10" s="247" t="s">
        <v>37</v>
      </c>
      <c r="B10" s="15" t="s">
        <v>9</v>
      </c>
      <c r="C10" s="36">
        <v>0</v>
      </c>
      <c r="D10" s="37">
        <v>0</v>
      </c>
      <c r="E10" s="116">
        <f aca="true" t="shared" si="0" ref="E10:E19">SUM(C10:D10)</f>
        <v>0</v>
      </c>
      <c r="F10" s="36">
        <v>0</v>
      </c>
      <c r="G10" s="37">
        <v>0</v>
      </c>
      <c r="H10" s="116">
        <f aca="true" t="shared" si="1" ref="H10:H19">SUM(F10:G10)</f>
        <v>0</v>
      </c>
      <c r="I10" s="118">
        <v>0</v>
      </c>
      <c r="J10" s="37">
        <f aca="true" t="shared" si="2" ref="J10:J19">SUM(D10+G10)</f>
        <v>0</v>
      </c>
      <c r="K10" s="116">
        <f>SUM(I10:J10)</f>
        <v>0</v>
      </c>
      <c r="L10" s="110">
        <f>K10</f>
        <v>0</v>
      </c>
    </row>
    <row r="11" spans="1:12" ht="12.75">
      <c r="A11" s="244"/>
      <c r="B11" s="23" t="s">
        <v>10</v>
      </c>
      <c r="C11" s="34">
        <v>11</v>
      </c>
      <c r="D11" s="7">
        <v>0</v>
      </c>
      <c r="E11" s="35">
        <f t="shared" si="0"/>
        <v>11</v>
      </c>
      <c r="F11" s="34">
        <v>0</v>
      </c>
      <c r="G11" s="7">
        <v>1</v>
      </c>
      <c r="H11" s="35">
        <f t="shared" si="1"/>
        <v>1</v>
      </c>
      <c r="I11" s="55">
        <v>11</v>
      </c>
      <c r="J11" s="7">
        <v>1</v>
      </c>
      <c r="K11" s="35">
        <f>SUM(I11:J11)</f>
        <v>12</v>
      </c>
      <c r="L11" s="21">
        <f>K11</f>
        <v>12</v>
      </c>
    </row>
    <row r="12" spans="1:12" ht="12.75">
      <c r="A12" s="244"/>
      <c r="B12" s="23" t="s">
        <v>11</v>
      </c>
      <c r="C12" s="34">
        <v>0</v>
      </c>
      <c r="D12" s="7">
        <v>0</v>
      </c>
      <c r="E12" s="35">
        <f t="shared" si="0"/>
        <v>0</v>
      </c>
      <c r="F12" s="34">
        <v>0</v>
      </c>
      <c r="G12" s="7">
        <v>0</v>
      </c>
      <c r="H12" s="35">
        <f t="shared" si="1"/>
        <v>0</v>
      </c>
      <c r="I12" s="55">
        <f>SUM(C12+F12)</f>
        <v>0</v>
      </c>
      <c r="J12" s="7">
        <f t="shared" si="2"/>
        <v>0</v>
      </c>
      <c r="K12" s="35">
        <f>SUM(I12:J12)</f>
        <v>0</v>
      </c>
      <c r="L12" s="21">
        <f>K12</f>
        <v>0</v>
      </c>
    </row>
    <row r="13" spans="1:14" s="97" customFormat="1" ht="12.75">
      <c r="A13" s="94"/>
      <c r="B13" s="73" t="s">
        <v>12</v>
      </c>
      <c r="C13" s="55">
        <v>8</v>
      </c>
      <c r="D13" s="60">
        <v>0</v>
      </c>
      <c r="E13" s="35">
        <f t="shared" si="0"/>
        <v>8</v>
      </c>
      <c r="F13" s="55">
        <v>0</v>
      </c>
      <c r="G13" s="60">
        <v>0</v>
      </c>
      <c r="H13" s="35">
        <f t="shared" si="1"/>
        <v>0</v>
      </c>
      <c r="I13" s="56">
        <v>8</v>
      </c>
      <c r="J13" s="95">
        <v>0</v>
      </c>
      <c r="K13" s="35">
        <f>SUM(I13:J13)</f>
        <v>8</v>
      </c>
      <c r="L13" s="21">
        <f>K13</f>
        <v>8</v>
      </c>
      <c r="N13" s="136"/>
    </row>
    <row r="14" spans="1:12" ht="13.5" thickBot="1">
      <c r="A14" s="31" t="s">
        <v>16</v>
      </c>
      <c r="B14" s="104"/>
      <c r="C14" s="17">
        <f>SUM(C10:C13)</f>
        <v>19</v>
      </c>
      <c r="D14" s="18">
        <f>SUM(D10:D12)</f>
        <v>0</v>
      </c>
      <c r="E14" s="19">
        <f t="shared" si="0"/>
        <v>19</v>
      </c>
      <c r="F14" s="17">
        <f>SUM(F10:F13)</f>
        <v>0</v>
      </c>
      <c r="G14" s="18">
        <f>SUM(G10:G13)</f>
        <v>1</v>
      </c>
      <c r="H14" s="19">
        <f t="shared" si="1"/>
        <v>1</v>
      </c>
      <c r="I14" s="57">
        <f aca="true" t="shared" si="3" ref="I14:I19">SUM(C14+F14)</f>
        <v>19</v>
      </c>
      <c r="J14" s="18">
        <f t="shared" si="2"/>
        <v>1</v>
      </c>
      <c r="K14" s="104">
        <f>SUM(E14+H14)</f>
        <v>20</v>
      </c>
      <c r="L14" s="25">
        <f>SUM(L10:L13)</f>
        <v>20</v>
      </c>
    </row>
    <row r="15" spans="1:12" ht="12.75">
      <c r="A15" s="50"/>
      <c r="B15" s="109" t="s">
        <v>9</v>
      </c>
      <c r="C15" s="48">
        <v>7</v>
      </c>
      <c r="D15" s="41">
        <v>4</v>
      </c>
      <c r="E15" s="44">
        <f t="shared" si="0"/>
        <v>11</v>
      </c>
      <c r="F15" s="48">
        <v>0</v>
      </c>
      <c r="G15" s="41">
        <v>0</v>
      </c>
      <c r="H15" s="44">
        <f>SUM(F15:G15)</f>
        <v>0</v>
      </c>
      <c r="I15" s="118">
        <f t="shared" si="3"/>
        <v>7</v>
      </c>
      <c r="J15" s="37">
        <f t="shared" si="2"/>
        <v>4</v>
      </c>
      <c r="K15" s="116">
        <f>SUM(I15:J15)</f>
        <v>11</v>
      </c>
      <c r="L15" s="120">
        <f>K15</f>
        <v>11</v>
      </c>
    </row>
    <row r="16" spans="1:12" ht="12.75">
      <c r="A16" s="244" t="s">
        <v>38</v>
      </c>
      <c r="B16" s="23" t="s">
        <v>10</v>
      </c>
      <c r="C16" s="9">
        <v>0</v>
      </c>
      <c r="D16" s="7">
        <v>0</v>
      </c>
      <c r="E16" s="35">
        <f t="shared" si="0"/>
        <v>0</v>
      </c>
      <c r="F16" s="9">
        <v>0</v>
      </c>
      <c r="G16" s="7">
        <v>0</v>
      </c>
      <c r="H16" s="35">
        <f>SUM(F16:G16)</f>
        <v>0</v>
      </c>
      <c r="I16" s="55">
        <f t="shared" si="3"/>
        <v>0</v>
      </c>
      <c r="J16" s="7">
        <f t="shared" si="2"/>
        <v>0</v>
      </c>
      <c r="K16" s="35">
        <f>SUM(I16:J16)</f>
        <v>0</v>
      </c>
      <c r="L16" s="47">
        <f>K16</f>
        <v>0</v>
      </c>
    </row>
    <row r="17" spans="1:12" ht="12.75">
      <c r="A17" s="244"/>
      <c r="B17" s="24" t="s">
        <v>11</v>
      </c>
      <c r="C17" s="12">
        <v>12</v>
      </c>
      <c r="D17" s="10">
        <v>0</v>
      </c>
      <c r="E17" s="35">
        <f t="shared" si="0"/>
        <v>12</v>
      </c>
      <c r="F17" s="12">
        <v>1</v>
      </c>
      <c r="G17" s="10">
        <v>0</v>
      </c>
      <c r="H17" s="35">
        <f>SUM(F17:G17)</f>
        <v>1</v>
      </c>
      <c r="I17" s="55">
        <f t="shared" si="3"/>
        <v>13</v>
      </c>
      <c r="J17" s="7">
        <f t="shared" si="2"/>
        <v>0</v>
      </c>
      <c r="K17" s="35">
        <f>SUM(I17:J17)</f>
        <v>13</v>
      </c>
      <c r="L17" s="47">
        <f>K17</f>
        <v>13</v>
      </c>
    </row>
    <row r="18" spans="1:14" s="97" customFormat="1" ht="12.75">
      <c r="A18" s="245"/>
      <c r="B18" s="96" t="s">
        <v>12</v>
      </c>
      <c r="C18" s="69">
        <v>0</v>
      </c>
      <c r="D18" s="68">
        <v>0</v>
      </c>
      <c r="E18" s="35">
        <f t="shared" si="0"/>
        <v>0</v>
      </c>
      <c r="F18" s="69">
        <v>0</v>
      </c>
      <c r="G18" s="68">
        <v>0</v>
      </c>
      <c r="H18" s="35">
        <f>SUM(F18:G18)</f>
        <v>0</v>
      </c>
      <c r="I18" s="55">
        <f t="shared" si="3"/>
        <v>0</v>
      </c>
      <c r="J18" s="60">
        <f t="shared" si="2"/>
        <v>0</v>
      </c>
      <c r="K18" s="35">
        <f>SUM(I18:J18)</f>
        <v>0</v>
      </c>
      <c r="L18" s="47">
        <f>K18</f>
        <v>0</v>
      </c>
      <c r="N18" s="136"/>
    </row>
    <row r="19" spans="1:12" ht="13.5" thickBot="1">
      <c r="A19" s="31" t="s">
        <v>16</v>
      </c>
      <c r="B19" s="104"/>
      <c r="C19" s="5">
        <f>SUM(C15:C18)</f>
        <v>19</v>
      </c>
      <c r="D19" s="5">
        <f>SUM(D15:D18)</f>
        <v>4</v>
      </c>
      <c r="E19" s="19">
        <f t="shared" si="0"/>
        <v>23</v>
      </c>
      <c r="F19" s="17">
        <f>SUM(F15:F18)</f>
        <v>1</v>
      </c>
      <c r="G19" s="5">
        <f>SUM(G15:G18)</f>
        <v>0</v>
      </c>
      <c r="H19" s="19">
        <f t="shared" si="1"/>
        <v>1</v>
      </c>
      <c r="I19" s="57">
        <f t="shared" si="3"/>
        <v>20</v>
      </c>
      <c r="J19" s="20">
        <f t="shared" si="2"/>
        <v>4</v>
      </c>
      <c r="K19" s="19">
        <f>SUM(K15:K18)</f>
        <v>24</v>
      </c>
      <c r="L19" s="49">
        <f>SUM(L15:L18)</f>
        <v>24</v>
      </c>
    </row>
    <row r="20" spans="1:12" ht="12.75">
      <c r="A20" s="262" t="s">
        <v>39</v>
      </c>
      <c r="B20" s="15" t="s">
        <v>10</v>
      </c>
      <c r="C20" s="200"/>
      <c r="D20" s="200"/>
      <c r="E20" s="200"/>
      <c r="F20" s="200"/>
      <c r="G20" s="200"/>
      <c r="H20" s="201"/>
      <c r="I20" s="118">
        <v>0</v>
      </c>
      <c r="J20" s="37">
        <v>0</v>
      </c>
      <c r="K20" s="116">
        <v>0</v>
      </c>
      <c r="L20" s="110">
        <f>K20</f>
        <v>0</v>
      </c>
    </row>
    <row r="21" spans="1:12" ht="12.75">
      <c r="A21" s="260"/>
      <c r="B21" s="23" t="s">
        <v>12</v>
      </c>
      <c r="C21" s="203"/>
      <c r="D21" s="203"/>
      <c r="E21" s="203"/>
      <c r="F21" s="203"/>
      <c r="G21" s="203"/>
      <c r="H21" s="204"/>
      <c r="I21" s="55">
        <v>0</v>
      </c>
      <c r="J21" s="7">
        <v>0</v>
      </c>
      <c r="K21" s="35">
        <v>0</v>
      </c>
      <c r="L21" s="21">
        <f>K21</f>
        <v>0</v>
      </c>
    </row>
    <row r="22" spans="1:12" ht="13.5" thickBot="1">
      <c r="A22" s="121" t="s">
        <v>16</v>
      </c>
      <c r="B22" s="122"/>
      <c r="C22" s="79"/>
      <c r="D22" s="123"/>
      <c r="E22" s="122"/>
      <c r="F22" s="79"/>
      <c r="G22" s="123"/>
      <c r="H22" s="122"/>
      <c r="I22" s="124">
        <f>SUM(I20:I21)</f>
        <v>0</v>
      </c>
      <c r="J22" s="125">
        <f>SUM(J20:J21)</f>
        <v>0</v>
      </c>
      <c r="K22" s="126">
        <f>SUM(K20:K21)</f>
        <v>0</v>
      </c>
      <c r="L22" s="127">
        <f>SUM(L20:L21)</f>
        <v>0</v>
      </c>
    </row>
    <row r="23" spans="1:12" ht="13.5" thickBot="1">
      <c r="A23" s="232" t="s">
        <v>17</v>
      </c>
      <c r="B23" s="233"/>
      <c r="C23" s="38">
        <f>SUM(C19,C14)</f>
        <v>38</v>
      </c>
      <c r="D23" s="6">
        <f>SUM(D14,D19)</f>
        <v>4</v>
      </c>
      <c r="E23" s="22">
        <f>SUM(E14,E19)</f>
        <v>42</v>
      </c>
      <c r="F23" s="38">
        <f>SUM(F14,F19)</f>
        <v>1</v>
      </c>
      <c r="G23" s="6">
        <f>SUM(G14,G19)</f>
        <v>1</v>
      </c>
      <c r="H23" s="22">
        <f>SUM(H14,H19)</f>
        <v>2</v>
      </c>
      <c r="I23" s="100">
        <f>SUM(I22+I19+I14)</f>
        <v>39</v>
      </c>
      <c r="J23" s="6">
        <f>SUM(J22+J19+J14)</f>
        <v>5</v>
      </c>
      <c r="K23" s="22">
        <f>SUM(K22+K19+K14)</f>
        <v>44</v>
      </c>
      <c r="L23" s="11">
        <f>SUM(L14+L19+L22)</f>
        <v>44</v>
      </c>
    </row>
    <row r="24" spans="9:12" ht="12.75">
      <c r="I24" s="227" t="s">
        <v>18</v>
      </c>
      <c r="J24" s="228"/>
      <c r="K24" s="228"/>
      <c r="L24" s="15">
        <v>15</v>
      </c>
    </row>
    <row r="25" spans="9:12" ht="13.5" thickBot="1">
      <c r="I25" s="191" t="s">
        <v>19</v>
      </c>
      <c r="J25" s="192"/>
      <c r="K25" s="192"/>
      <c r="L25" s="27">
        <v>7</v>
      </c>
    </row>
    <row r="26" spans="9:12" ht="15.75" thickBot="1">
      <c r="I26" s="240" t="s">
        <v>16</v>
      </c>
      <c r="J26" s="241"/>
      <c r="K26" s="241"/>
      <c r="L26" s="4">
        <f>SUM(L23:L25)</f>
        <v>66</v>
      </c>
    </row>
    <row r="27" ht="13.5" thickBot="1"/>
    <row r="28" spans="1:12" ht="15.75" thickBot="1">
      <c r="A28" s="237" t="s">
        <v>43</v>
      </c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9"/>
    </row>
    <row r="29" spans="1:12" ht="13.5" thickBot="1">
      <c r="A29" s="231" t="s">
        <v>3</v>
      </c>
      <c r="B29" s="231" t="s">
        <v>4</v>
      </c>
      <c r="C29" s="234" t="s">
        <v>5</v>
      </c>
      <c r="D29" s="234"/>
      <c r="E29" s="234"/>
      <c r="F29" s="234" t="s">
        <v>6</v>
      </c>
      <c r="G29" s="234"/>
      <c r="H29" s="234"/>
      <c r="I29" s="234" t="s">
        <v>7</v>
      </c>
      <c r="J29" s="234"/>
      <c r="K29" s="234"/>
      <c r="L29" s="231" t="s">
        <v>8</v>
      </c>
    </row>
    <row r="30" spans="1:12" ht="13.5" thickBot="1">
      <c r="A30" s="246"/>
      <c r="B30" s="231"/>
      <c r="C30" s="113" t="s">
        <v>13</v>
      </c>
      <c r="D30" s="113" t="s">
        <v>15</v>
      </c>
      <c r="E30" s="114" t="s">
        <v>14</v>
      </c>
      <c r="F30" s="113" t="s">
        <v>13</v>
      </c>
      <c r="G30" s="113" t="s">
        <v>15</v>
      </c>
      <c r="H30" s="114" t="s">
        <v>14</v>
      </c>
      <c r="I30" s="115" t="s">
        <v>13</v>
      </c>
      <c r="J30" s="113" t="s">
        <v>15</v>
      </c>
      <c r="K30" s="114" t="s">
        <v>14</v>
      </c>
      <c r="L30" s="231"/>
    </row>
    <row r="31" spans="1:12" ht="12.75" customHeight="1">
      <c r="A31" s="259" t="s">
        <v>42</v>
      </c>
      <c r="B31" s="108" t="s">
        <v>9</v>
      </c>
      <c r="C31" s="36">
        <v>20</v>
      </c>
      <c r="D31" s="37">
        <v>8</v>
      </c>
      <c r="E31" s="116">
        <f aca="true" t="shared" si="4" ref="E31:E45">SUM(C31:D31)</f>
        <v>28</v>
      </c>
      <c r="F31" s="36">
        <v>21</v>
      </c>
      <c r="G31" s="37">
        <v>12</v>
      </c>
      <c r="H31" s="116">
        <f aca="true" t="shared" si="5" ref="H31:H45">SUM(F31:G31)</f>
        <v>33</v>
      </c>
      <c r="I31" s="118">
        <f aca="true" t="shared" si="6" ref="I31:I45">SUM(C31+F31)</f>
        <v>41</v>
      </c>
      <c r="J31" s="37">
        <f aca="true" t="shared" si="7" ref="J31:J45">SUM(D31+G31)</f>
        <v>20</v>
      </c>
      <c r="K31" s="116">
        <f>SUM(I31:J31)</f>
        <v>61</v>
      </c>
      <c r="L31" s="120">
        <f>K31</f>
        <v>61</v>
      </c>
    </row>
    <row r="32" spans="1:12" ht="12.75">
      <c r="A32" s="259"/>
      <c r="B32" s="13" t="s">
        <v>10</v>
      </c>
      <c r="C32" s="34">
        <v>31</v>
      </c>
      <c r="D32" s="7">
        <v>15</v>
      </c>
      <c r="E32" s="35">
        <f t="shared" si="4"/>
        <v>46</v>
      </c>
      <c r="F32" s="34">
        <v>4</v>
      </c>
      <c r="G32" s="7">
        <v>2</v>
      </c>
      <c r="H32" s="35">
        <f t="shared" si="5"/>
        <v>6</v>
      </c>
      <c r="I32" s="55">
        <f t="shared" si="6"/>
        <v>35</v>
      </c>
      <c r="J32" s="7">
        <f t="shared" si="7"/>
        <v>17</v>
      </c>
      <c r="K32" s="35">
        <f>SUM(I32:J32)</f>
        <v>52</v>
      </c>
      <c r="L32" s="47">
        <f>K32</f>
        <v>52</v>
      </c>
    </row>
    <row r="33" spans="1:12" ht="12.75">
      <c r="A33" s="259"/>
      <c r="B33" s="13" t="s">
        <v>11</v>
      </c>
      <c r="C33" s="34">
        <v>33</v>
      </c>
      <c r="D33" s="7">
        <v>13</v>
      </c>
      <c r="E33" s="35">
        <f t="shared" si="4"/>
        <v>46</v>
      </c>
      <c r="F33" s="34">
        <v>0</v>
      </c>
      <c r="G33" s="7">
        <v>0</v>
      </c>
      <c r="H33" s="35">
        <f t="shared" si="5"/>
        <v>0</v>
      </c>
      <c r="I33" s="55">
        <f t="shared" si="6"/>
        <v>33</v>
      </c>
      <c r="J33" s="7">
        <f t="shared" si="7"/>
        <v>13</v>
      </c>
      <c r="K33" s="35">
        <f>SUM(I33:J33)</f>
        <v>46</v>
      </c>
      <c r="L33" s="47">
        <f>K33</f>
        <v>46</v>
      </c>
    </row>
    <row r="34" spans="1:14" s="97" customFormat="1" ht="12.75">
      <c r="A34" s="260"/>
      <c r="B34" s="71" t="s">
        <v>12</v>
      </c>
      <c r="C34" s="55">
        <v>19</v>
      </c>
      <c r="D34" s="60">
        <v>0</v>
      </c>
      <c r="E34" s="61">
        <f t="shared" si="4"/>
        <v>19</v>
      </c>
      <c r="F34" s="55">
        <v>0</v>
      </c>
      <c r="G34" s="60">
        <v>0</v>
      </c>
      <c r="H34" s="61">
        <f t="shared" si="5"/>
        <v>0</v>
      </c>
      <c r="I34" s="55">
        <f t="shared" si="6"/>
        <v>19</v>
      </c>
      <c r="J34" s="60">
        <f t="shared" si="7"/>
        <v>0</v>
      </c>
      <c r="K34" s="61">
        <f>SUM(I34:J34)</f>
        <v>19</v>
      </c>
      <c r="L34" s="72">
        <f>K34</f>
        <v>19</v>
      </c>
      <c r="N34" s="136"/>
    </row>
    <row r="35" spans="1:12" ht="13.5" thickBot="1">
      <c r="A35" s="40" t="s">
        <v>16</v>
      </c>
      <c r="B35" s="14"/>
      <c r="C35" s="17">
        <f>SUM(C31:C34)</f>
        <v>103</v>
      </c>
      <c r="D35" s="18">
        <f>SUM(D31:D34)</f>
        <v>36</v>
      </c>
      <c r="E35" s="19">
        <f t="shared" si="4"/>
        <v>139</v>
      </c>
      <c r="F35" s="17">
        <f>SUM(F31:F34)</f>
        <v>25</v>
      </c>
      <c r="G35" s="18">
        <f>SUM(G31:G34)</f>
        <v>14</v>
      </c>
      <c r="H35" s="19">
        <f t="shared" si="5"/>
        <v>39</v>
      </c>
      <c r="I35" s="57">
        <f t="shared" si="6"/>
        <v>128</v>
      </c>
      <c r="J35" s="18">
        <f t="shared" si="7"/>
        <v>50</v>
      </c>
      <c r="K35" s="19">
        <f>SUM(K31:K34)</f>
        <v>178</v>
      </c>
      <c r="L35" s="49">
        <f>SUM(L31:L34)</f>
        <v>178</v>
      </c>
    </row>
    <row r="36" spans="1:12" ht="12.75">
      <c r="A36" s="261" t="s">
        <v>41</v>
      </c>
      <c r="B36" s="13" t="s">
        <v>9</v>
      </c>
      <c r="C36" s="36">
        <v>20</v>
      </c>
      <c r="D36" s="37">
        <v>9</v>
      </c>
      <c r="E36" s="116">
        <f t="shared" si="4"/>
        <v>29</v>
      </c>
      <c r="F36" s="36">
        <v>17</v>
      </c>
      <c r="G36" s="37">
        <v>15</v>
      </c>
      <c r="H36" s="116">
        <f t="shared" si="5"/>
        <v>32</v>
      </c>
      <c r="I36" s="118">
        <f t="shared" si="6"/>
        <v>37</v>
      </c>
      <c r="J36" s="37">
        <f t="shared" si="7"/>
        <v>24</v>
      </c>
      <c r="K36" s="116">
        <f>SUM(I36:J36)</f>
        <v>61</v>
      </c>
      <c r="L36" s="120">
        <f>K36</f>
        <v>61</v>
      </c>
    </row>
    <row r="37" spans="1:12" ht="12.75">
      <c r="A37" s="259"/>
      <c r="B37" s="13" t="s">
        <v>10</v>
      </c>
      <c r="C37" s="34">
        <v>27</v>
      </c>
      <c r="D37" s="7">
        <v>19</v>
      </c>
      <c r="E37" s="35">
        <f t="shared" si="4"/>
        <v>46</v>
      </c>
      <c r="F37" s="34">
        <v>2</v>
      </c>
      <c r="G37" s="7">
        <v>3</v>
      </c>
      <c r="H37" s="35">
        <f t="shared" si="5"/>
        <v>5</v>
      </c>
      <c r="I37" s="55">
        <f t="shared" si="6"/>
        <v>29</v>
      </c>
      <c r="J37" s="7">
        <f t="shared" si="7"/>
        <v>22</v>
      </c>
      <c r="K37" s="35">
        <f>SUM(I37:J37)</f>
        <v>51</v>
      </c>
      <c r="L37" s="47">
        <f>K37</f>
        <v>51</v>
      </c>
    </row>
    <row r="38" spans="1:12" ht="12.75">
      <c r="A38" s="259"/>
      <c r="B38" s="13" t="s">
        <v>11</v>
      </c>
      <c r="C38" s="34">
        <v>22</v>
      </c>
      <c r="D38" s="7">
        <v>1</v>
      </c>
      <c r="E38" s="35">
        <f t="shared" si="4"/>
        <v>23</v>
      </c>
      <c r="F38" s="34">
        <v>0</v>
      </c>
      <c r="G38" s="7">
        <v>0</v>
      </c>
      <c r="H38" s="35">
        <f t="shared" si="5"/>
        <v>0</v>
      </c>
      <c r="I38" s="55">
        <f t="shared" si="6"/>
        <v>22</v>
      </c>
      <c r="J38" s="7">
        <f t="shared" si="7"/>
        <v>1</v>
      </c>
      <c r="K38" s="35">
        <f>SUM(I38:J38)</f>
        <v>23</v>
      </c>
      <c r="L38" s="47">
        <f>K38</f>
        <v>23</v>
      </c>
    </row>
    <row r="39" spans="1:14" s="97" customFormat="1" ht="12.75">
      <c r="A39" s="260"/>
      <c r="B39" s="71" t="s">
        <v>12</v>
      </c>
      <c r="C39" s="55">
        <v>7</v>
      </c>
      <c r="D39" s="60">
        <v>0</v>
      </c>
      <c r="E39" s="61">
        <f t="shared" si="4"/>
        <v>7</v>
      </c>
      <c r="F39" s="55">
        <v>0</v>
      </c>
      <c r="G39" s="60">
        <v>0</v>
      </c>
      <c r="H39" s="61">
        <f t="shared" si="5"/>
        <v>0</v>
      </c>
      <c r="I39" s="55">
        <f t="shared" si="6"/>
        <v>7</v>
      </c>
      <c r="J39" s="60">
        <f t="shared" si="7"/>
        <v>0</v>
      </c>
      <c r="K39" s="61">
        <f>SUM(I39:J39)</f>
        <v>7</v>
      </c>
      <c r="L39" s="72">
        <f>K39</f>
        <v>7</v>
      </c>
      <c r="N39" s="136"/>
    </row>
    <row r="40" spans="1:12" ht="13.5" thickBot="1">
      <c r="A40" s="40" t="s">
        <v>16</v>
      </c>
      <c r="B40" s="14"/>
      <c r="C40" s="17">
        <f>SUM(C36:C39)</f>
        <v>76</v>
      </c>
      <c r="D40" s="18">
        <f>SUM(D36:D39)</f>
        <v>29</v>
      </c>
      <c r="E40" s="19">
        <f t="shared" si="4"/>
        <v>105</v>
      </c>
      <c r="F40" s="17">
        <f>SUM(F36:F39)</f>
        <v>19</v>
      </c>
      <c r="G40" s="18">
        <f>SUM(G36:G39)</f>
        <v>18</v>
      </c>
      <c r="H40" s="19">
        <f t="shared" si="5"/>
        <v>37</v>
      </c>
      <c r="I40" s="57">
        <f t="shared" si="6"/>
        <v>95</v>
      </c>
      <c r="J40" s="18">
        <f t="shared" si="7"/>
        <v>47</v>
      </c>
      <c r="K40" s="19">
        <f>SUM(K36:K39)</f>
        <v>142</v>
      </c>
      <c r="L40" s="49">
        <f>SUM(L36:L39)</f>
        <v>142</v>
      </c>
    </row>
    <row r="41" spans="1:12" ht="12.75">
      <c r="A41" s="262" t="s">
        <v>40</v>
      </c>
      <c r="B41" s="13" t="s">
        <v>9</v>
      </c>
      <c r="C41" s="36">
        <v>20</v>
      </c>
      <c r="D41" s="37">
        <v>20</v>
      </c>
      <c r="E41" s="116">
        <f t="shared" si="4"/>
        <v>40</v>
      </c>
      <c r="F41" s="36">
        <v>17</v>
      </c>
      <c r="G41" s="37">
        <v>19</v>
      </c>
      <c r="H41" s="116">
        <f t="shared" si="5"/>
        <v>36</v>
      </c>
      <c r="I41" s="118">
        <f t="shared" si="6"/>
        <v>37</v>
      </c>
      <c r="J41" s="37">
        <f t="shared" si="7"/>
        <v>39</v>
      </c>
      <c r="K41" s="116">
        <f>SUM(I41:J41)</f>
        <v>76</v>
      </c>
      <c r="L41" s="120">
        <f>K41</f>
        <v>76</v>
      </c>
    </row>
    <row r="42" spans="1:12" ht="12.75">
      <c r="A42" s="259"/>
      <c r="B42" s="13" t="s">
        <v>10</v>
      </c>
      <c r="C42" s="34">
        <v>12</v>
      </c>
      <c r="D42" s="7">
        <v>10</v>
      </c>
      <c r="E42" s="35">
        <f t="shared" si="4"/>
        <v>22</v>
      </c>
      <c r="F42" s="34">
        <v>4</v>
      </c>
      <c r="G42" s="7">
        <v>0</v>
      </c>
      <c r="H42" s="35">
        <f t="shared" si="5"/>
        <v>4</v>
      </c>
      <c r="I42" s="55">
        <f t="shared" si="6"/>
        <v>16</v>
      </c>
      <c r="J42" s="7">
        <f t="shared" si="7"/>
        <v>10</v>
      </c>
      <c r="K42" s="35">
        <f>SUM(I42:J42)</f>
        <v>26</v>
      </c>
      <c r="L42" s="47">
        <f>K42</f>
        <v>26</v>
      </c>
    </row>
    <row r="43" spans="1:12" ht="12.75">
      <c r="A43" s="259"/>
      <c r="B43" s="13" t="s">
        <v>11</v>
      </c>
      <c r="C43" s="34">
        <v>18</v>
      </c>
      <c r="D43" s="7">
        <v>2</v>
      </c>
      <c r="E43" s="35">
        <f t="shared" si="4"/>
        <v>20</v>
      </c>
      <c r="F43" s="34">
        <v>1</v>
      </c>
      <c r="G43" s="7">
        <v>0</v>
      </c>
      <c r="H43" s="35">
        <f t="shared" si="5"/>
        <v>1</v>
      </c>
      <c r="I43" s="55">
        <f t="shared" si="6"/>
        <v>19</v>
      </c>
      <c r="J43" s="7">
        <f t="shared" si="7"/>
        <v>2</v>
      </c>
      <c r="K43" s="35">
        <f>SUM(I43:J43)</f>
        <v>21</v>
      </c>
      <c r="L43" s="47">
        <f>K43</f>
        <v>21</v>
      </c>
    </row>
    <row r="44" spans="1:14" s="97" customFormat="1" ht="12.75">
      <c r="A44" s="260"/>
      <c r="B44" s="71" t="s">
        <v>12</v>
      </c>
      <c r="C44" s="55">
        <v>30</v>
      </c>
      <c r="D44" s="60">
        <v>0</v>
      </c>
      <c r="E44" s="61">
        <f t="shared" si="4"/>
        <v>30</v>
      </c>
      <c r="F44" s="55">
        <v>0</v>
      </c>
      <c r="G44" s="60">
        <v>0</v>
      </c>
      <c r="H44" s="61">
        <f t="shared" si="5"/>
        <v>0</v>
      </c>
      <c r="I44" s="55">
        <f t="shared" si="6"/>
        <v>30</v>
      </c>
      <c r="J44" s="60">
        <f t="shared" si="7"/>
        <v>0</v>
      </c>
      <c r="K44" s="61">
        <f>SUM(I44:J44)</f>
        <v>30</v>
      </c>
      <c r="L44" s="72">
        <f>K44</f>
        <v>30</v>
      </c>
      <c r="N44" s="136"/>
    </row>
    <row r="45" spans="1:12" ht="13.5" thickBot="1">
      <c r="A45" s="31" t="s">
        <v>16</v>
      </c>
      <c r="B45" s="14"/>
      <c r="C45" s="17">
        <f>SUM(C41:C44)</f>
        <v>80</v>
      </c>
      <c r="D45" s="18">
        <f>SUM(D41:D44)</f>
        <v>32</v>
      </c>
      <c r="E45" s="19">
        <f t="shared" si="4"/>
        <v>112</v>
      </c>
      <c r="F45" s="17">
        <f>SUM(F41:F44)</f>
        <v>22</v>
      </c>
      <c r="G45" s="18">
        <f>SUM(G41:G44)</f>
        <v>19</v>
      </c>
      <c r="H45" s="19">
        <f t="shared" si="5"/>
        <v>41</v>
      </c>
      <c r="I45" s="57">
        <f t="shared" si="6"/>
        <v>102</v>
      </c>
      <c r="J45" s="18">
        <f t="shared" si="7"/>
        <v>51</v>
      </c>
      <c r="K45" s="19">
        <f>SUM(K41:K44)</f>
        <v>153</v>
      </c>
      <c r="L45" s="49">
        <f>SUM(L41:L44)</f>
        <v>153</v>
      </c>
    </row>
    <row r="46" spans="1:12" ht="13.5" thickBot="1">
      <c r="A46" s="232" t="s">
        <v>17</v>
      </c>
      <c r="B46" s="233"/>
      <c r="C46" s="38">
        <f>SUM(C45,C40,C35)</f>
        <v>259</v>
      </c>
      <c r="D46" s="6">
        <f aca="true" t="shared" si="8" ref="D46:L46">SUM(D45,D40,D35)</f>
        <v>97</v>
      </c>
      <c r="E46" s="22">
        <f t="shared" si="8"/>
        <v>356</v>
      </c>
      <c r="F46" s="38">
        <f t="shared" si="8"/>
        <v>66</v>
      </c>
      <c r="G46" s="6">
        <f t="shared" si="8"/>
        <v>51</v>
      </c>
      <c r="H46" s="22">
        <f t="shared" si="8"/>
        <v>117</v>
      </c>
      <c r="I46" s="100">
        <f t="shared" si="8"/>
        <v>325</v>
      </c>
      <c r="J46" s="6">
        <f t="shared" si="8"/>
        <v>148</v>
      </c>
      <c r="K46" s="22">
        <f t="shared" si="8"/>
        <v>473</v>
      </c>
      <c r="L46" s="11">
        <f t="shared" si="8"/>
        <v>473</v>
      </c>
    </row>
    <row r="47" spans="9:12" ht="12.75">
      <c r="I47" s="227" t="s">
        <v>18</v>
      </c>
      <c r="J47" s="228"/>
      <c r="K47" s="228"/>
      <c r="L47" s="15">
        <v>56</v>
      </c>
    </row>
    <row r="48" spans="9:12" ht="13.5" thickBot="1">
      <c r="I48" s="191" t="s">
        <v>19</v>
      </c>
      <c r="J48" s="192"/>
      <c r="K48" s="192"/>
      <c r="L48" s="27">
        <v>140</v>
      </c>
    </row>
    <row r="49" spans="9:12" ht="15.75" thickBot="1">
      <c r="I49" s="240" t="s">
        <v>16</v>
      </c>
      <c r="J49" s="241"/>
      <c r="K49" s="241"/>
      <c r="L49" s="26">
        <f>SUM(L46:L48)</f>
        <v>669</v>
      </c>
    </row>
    <row r="50" spans="9:12" ht="15.75" thickBot="1">
      <c r="I50" s="101"/>
      <c r="J50" s="42"/>
      <c r="K50" s="42"/>
      <c r="L50" s="43"/>
    </row>
    <row r="51" spans="1:12" ht="15.75" thickBot="1">
      <c r="A51" s="237" t="s">
        <v>20</v>
      </c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9"/>
    </row>
    <row r="52" spans="1:12" ht="13.5" thickBot="1">
      <c r="A52" s="231" t="s">
        <v>3</v>
      </c>
      <c r="B52" s="231" t="s">
        <v>4</v>
      </c>
      <c r="C52" s="234" t="s">
        <v>5</v>
      </c>
      <c r="D52" s="234"/>
      <c r="E52" s="234"/>
      <c r="F52" s="234" t="s">
        <v>6</v>
      </c>
      <c r="G52" s="234"/>
      <c r="H52" s="234"/>
      <c r="I52" s="234" t="s">
        <v>7</v>
      </c>
      <c r="J52" s="234"/>
      <c r="K52" s="234"/>
      <c r="L52" s="231" t="s">
        <v>8</v>
      </c>
    </row>
    <row r="53" spans="1:12" ht="13.5" thickBot="1">
      <c r="A53" s="246"/>
      <c r="B53" s="231"/>
      <c r="C53" s="113" t="s">
        <v>13</v>
      </c>
      <c r="D53" s="113" t="s">
        <v>15</v>
      </c>
      <c r="E53" s="114" t="s">
        <v>14</v>
      </c>
      <c r="F53" s="113" t="s">
        <v>13</v>
      </c>
      <c r="G53" s="113" t="s">
        <v>15</v>
      </c>
      <c r="H53" s="114" t="s">
        <v>14</v>
      </c>
      <c r="I53" s="115" t="s">
        <v>13</v>
      </c>
      <c r="J53" s="113" t="s">
        <v>15</v>
      </c>
      <c r="K53" s="114" t="s">
        <v>14</v>
      </c>
      <c r="L53" s="231"/>
    </row>
    <row r="54" spans="1:12" ht="12.75">
      <c r="A54" s="247"/>
      <c r="B54" s="15" t="s">
        <v>9</v>
      </c>
      <c r="C54" s="48">
        <v>90</v>
      </c>
      <c r="D54" s="41">
        <v>118</v>
      </c>
      <c r="E54" s="44">
        <f>SUM(C54:D54)</f>
        <v>208</v>
      </c>
      <c r="F54" s="48">
        <v>114</v>
      </c>
      <c r="G54" s="41">
        <v>0</v>
      </c>
      <c r="H54" s="45">
        <f>SUM(F54:G54)</f>
        <v>114</v>
      </c>
      <c r="I54" s="118">
        <f aca="true" t="shared" si="9" ref="I54:J56">SUM(C54+F54)</f>
        <v>204</v>
      </c>
      <c r="J54" s="37">
        <f t="shared" si="9"/>
        <v>118</v>
      </c>
      <c r="K54" s="116">
        <f>SUM(I54:J54)</f>
        <v>322</v>
      </c>
      <c r="L54" s="52">
        <f>K54</f>
        <v>322</v>
      </c>
    </row>
    <row r="55" spans="1:12" ht="12.75">
      <c r="A55" s="244"/>
      <c r="B55" s="23" t="s">
        <v>10</v>
      </c>
      <c r="C55" s="9">
        <v>237</v>
      </c>
      <c r="D55" s="7">
        <v>103</v>
      </c>
      <c r="E55" s="35">
        <f>SUM(C55:D55)</f>
        <v>340</v>
      </c>
      <c r="F55" s="9">
        <v>0</v>
      </c>
      <c r="G55" s="7">
        <v>0</v>
      </c>
      <c r="H55" s="8">
        <f>SUM(F55:G55)</f>
        <v>0</v>
      </c>
      <c r="I55" s="55">
        <f t="shared" si="9"/>
        <v>237</v>
      </c>
      <c r="J55" s="7">
        <f t="shared" si="9"/>
        <v>103</v>
      </c>
      <c r="K55" s="35">
        <f>SUM(I55:J55)</f>
        <v>340</v>
      </c>
      <c r="L55" s="21">
        <f>K55</f>
        <v>340</v>
      </c>
    </row>
    <row r="56" spans="1:12" ht="12.75">
      <c r="A56" s="244"/>
      <c r="B56" s="23" t="s">
        <v>11</v>
      </c>
      <c r="C56" s="9">
        <v>204</v>
      </c>
      <c r="D56" s="7">
        <v>29</v>
      </c>
      <c r="E56" s="35">
        <f>SUM(C56:D56)</f>
        <v>233</v>
      </c>
      <c r="F56" s="9">
        <v>0</v>
      </c>
      <c r="G56" s="7">
        <v>0</v>
      </c>
      <c r="H56" s="8">
        <f>SUM(F56:G56)</f>
        <v>0</v>
      </c>
      <c r="I56" s="55">
        <f t="shared" si="9"/>
        <v>204</v>
      </c>
      <c r="J56" s="7">
        <f t="shared" si="9"/>
        <v>29</v>
      </c>
      <c r="K56" s="35">
        <f>SUM(I56:J56)</f>
        <v>233</v>
      </c>
      <c r="L56" s="21">
        <f>K56</f>
        <v>233</v>
      </c>
    </row>
    <row r="57" spans="1:12" ht="12.75">
      <c r="A57" s="244"/>
      <c r="B57" s="285" t="s">
        <v>12</v>
      </c>
      <c r="C57" s="248" t="s">
        <v>76</v>
      </c>
      <c r="D57" s="249"/>
      <c r="E57" s="249"/>
      <c r="F57" s="249"/>
      <c r="G57" s="249"/>
      <c r="H57" s="250"/>
      <c r="I57" s="55">
        <v>7</v>
      </c>
      <c r="J57" s="7">
        <v>0</v>
      </c>
      <c r="K57" s="35">
        <f aca="true" t="shared" si="10" ref="K57:K63">SUM(I57:J57)</f>
        <v>7</v>
      </c>
      <c r="L57" s="21"/>
    </row>
    <row r="58" spans="1:12" ht="12.75">
      <c r="A58" s="244"/>
      <c r="B58" s="286"/>
      <c r="C58" s="248" t="s">
        <v>77</v>
      </c>
      <c r="D58" s="249"/>
      <c r="E58" s="249"/>
      <c r="F58" s="249"/>
      <c r="G58" s="249"/>
      <c r="H58" s="250"/>
      <c r="I58" s="55">
        <v>15</v>
      </c>
      <c r="J58" s="7">
        <v>0</v>
      </c>
      <c r="K58" s="35">
        <f t="shared" si="10"/>
        <v>15</v>
      </c>
      <c r="L58" s="21"/>
    </row>
    <row r="59" spans="1:12" ht="12.75">
      <c r="A59" s="244"/>
      <c r="B59" s="286"/>
      <c r="C59" s="248" t="s">
        <v>78</v>
      </c>
      <c r="D59" s="249"/>
      <c r="E59" s="249"/>
      <c r="F59" s="249"/>
      <c r="G59" s="249"/>
      <c r="H59" s="250"/>
      <c r="I59" s="55">
        <v>10</v>
      </c>
      <c r="J59" s="7">
        <v>0</v>
      </c>
      <c r="K59" s="35">
        <f t="shared" si="10"/>
        <v>10</v>
      </c>
      <c r="L59" s="21"/>
    </row>
    <row r="60" spans="1:12" ht="12.75">
      <c r="A60" s="244"/>
      <c r="B60" s="286"/>
      <c r="C60" s="248" t="s">
        <v>79</v>
      </c>
      <c r="D60" s="249"/>
      <c r="E60" s="249"/>
      <c r="F60" s="249"/>
      <c r="G60" s="249"/>
      <c r="H60" s="250"/>
      <c r="I60" s="55">
        <v>64</v>
      </c>
      <c r="J60" s="7">
        <v>0</v>
      </c>
      <c r="K60" s="35">
        <f t="shared" si="10"/>
        <v>64</v>
      </c>
      <c r="L60" s="21"/>
    </row>
    <row r="61" spans="1:12" ht="12.75">
      <c r="A61" s="244"/>
      <c r="B61" s="287"/>
      <c r="C61" s="248" t="s">
        <v>80</v>
      </c>
      <c r="D61" s="249"/>
      <c r="E61" s="249"/>
      <c r="F61" s="249"/>
      <c r="G61" s="249"/>
      <c r="H61" s="250"/>
      <c r="I61" s="55">
        <v>61</v>
      </c>
      <c r="J61" s="7">
        <v>0</v>
      </c>
      <c r="K61" s="35">
        <f t="shared" si="10"/>
        <v>61</v>
      </c>
      <c r="L61" s="21"/>
    </row>
    <row r="62" spans="1:14" s="97" customFormat="1" ht="12.75">
      <c r="A62" s="245"/>
      <c r="B62" s="96" t="s">
        <v>12</v>
      </c>
      <c r="C62" s="62">
        <v>157</v>
      </c>
      <c r="D62" s="60">
        <v>0</v>
      </c>
      <c r="E62" s="61">
        <f>SUM(C62:D62)</f>
        <v>157</v>
      </c>
      <c r="F62" s="55">
        <v>0</v>
      </c>
      <c r="G62" s="60">
        <v>0</v>
      </c>
      <c r="H62" s="76">
        <f>SUM(F62:G62)</f>
        <v>0</v>
      </c>
      <c r="I62" s="55">
        <f>SUM(C62+F62)</f>
        <v>157</v>
      </c>
      <c r="J62" s="60">
        <f>SUM(D62+G62)</f>
        <v>0</v>
      </c>
      <c r="K62" s="61">
        <f t="shared" si="10"/>
        <v>157</v>
      </c>
      <c r="L62" s="63">
        <f>K62</f>
        <v>157</v>
      </c>
      <c r="N62" s="136"/>
    </row>
    <row r="63" spans="1:12" ht="13.5" thickBot="1">
      <c r="A63" s="31" t="s">
        <v>16</v>
      </c>
      <c r="B63" s="104"/>
      <c r="C63" s="5">
        <f>SUM(C54+C55+C56+C62)</f>
        <v>688</v>
      </c>
      <c r="D63" s="18">
        <f>SUM(D54+D55+D56+D62)</f>
        <v>250</v>
      </c>
      <c r="E63" s="19">
        <f>SUM(C63:D63)</f>
        <v>938</v>
      </c>
      <c r="F63" s="17">
        <f>SUM(F54+F55+F56+F62)</f>
        <v>114</v>
      </c>
      <c r="G63" s="18">
        <f>SUM(G54+G55+G56+G62)</f>
        <v>0</v>
      </c>
      <c r="H63" s="20">
        <f>SUM(F63:G63)</f>
        <v>114</v>
      </c>
      <c r="I63" s="57">
        <f>SUM(C63+F63)</f>
        <v>802</v>
      </c>
      <c r="J63" s="18">
        <f>SUM(D63+G63)</f>
        <v>250</v>
      </c>
      <c r="K63" s="19">
        <f t="shared" si="10"/>
        <v>1052</v>
      </c>
      <c r="L63" s="21">
        <f>SUM(L54+L55+L56+L62)</f>
        <v>1052</v>
      </c>
    </row>
    <row r="64" spans="9:12" ht="12.75">
      <c r="I64" s="227" t="s">
        <v>18</v>
      </c>
      <c r="J64" s="228"/>
      <c r="K64" s="228"/>
      <c r="L64" s="15">
        <v>277</v>
      </c>
    </row>
    <row r="65" spans="9:12" ht="13.5" thickBot="1">
      <c r="I65" s="191" t="s">
        <v>19</v>
      </c>
      <c r="J65" s="192"/>
      <c r="K65" s="192"/>
      <c r="L65" s="27">
        <v>92</v>
      </c>
    </row>
    <row r="66" spans="9:12" ht="15.75" thickBot="1">
      <c r="I66" s="229" t="s">
        <v>16</v>
      </c>
      <c r="J66" s="230"/>
      <c r="K66" s="230"/>
      <c r="L66" s="28">
        <f>SUM(L63:L65)</f>
        <v>1421</v>
      </c>
    </row>
    <row r="67" spans="9:12" ht="15.75" thickBot="1">
      <c r="I67" s="101"/>
      <c r="J67" s="42"/>
      <c r="K67" s="42"/>
      <c r="L67" s="53"/>
    </row>
    <row r="68" spans="1:12" ht="15.75" thickBot="1">
      <c r="A68" s="251" t="s">
        <v>62</v>
      </c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3"/>
    </row>
    <row r="69" spans="1:12" ht="13.5" thickBot="1">
      <c r="A69" s="254" t="s">
        <v>63</v>
      </c>
      <c r="B69" s="258"/>
      <c r="C69" s="258"/>
      <c r="D69" s="258"/>
      <c r="E69" s="258"/>
      <c r="F69" s="258"/>
      <c r="G69" s="258"/>
      <c r="H69" s="258"/>
      <c r="I69" s="115" t="s">
        <v>13</v>
      </c>
      <c r="J69" s="113" t="s">
        <v>15</v>
      </c>
      <c r="K69" s="114" t="s">
        <v>14</v>
      </c>
      <c r="L69" s="112" t="s">
        <v>8</v>
      </c>
    </row>
    <row r="70" spans="1:14" s="97" customFormat="1" ht="12.75">
      <c r="A70" s="255"/>
      <c r="B70" s="65" t="s">
        <v>9</v>
      </c>
      <c r="C70" s="256"/>
      <c r="D70" s="257"/>
      <c r="E70" s="257"/>
      <c r="F70" s="257"/>
      <c r="G70" s="257"/>
      <c r="H70" s="257"/>
      <c r="I70" s="58">
        <v>127</v>
      </c>
      <c r="J70" s="66">
        <v>111</v>
      </c>
      <c r="K70" s="103">
        <f>SUM(I70:J70)</f>
        <v>238</v>
      </c>
      <c r="L70" s="132">
        <f>K70</f>
        <v>238</v>
      </c>
      <c r="N70" s="136"/>
    </row>
    <row r="71" spans="1:14" s="97" customFormat="1" ht="12.75">
      <c r="A71" s="255"/>
      <c r="B71" s="65" t="s">
        <v>10</v>
      </c>
      <c r="C71" s="256"/>
      <c r="D71" s="257"/>
      <c r="E71" s="257"/>
      <c r="F71" s="257"/>
      <c r="G71" s="257"/>
      <c r="H71" s="257"/>
      <c r="I71" s="55">
        <v>63</v>
      </c>
      <c r="J71" s="60">
        <v>111</v>
      </c>
      <c r="K71" s="61">
        <f>SUM(I71:J71)</f>
        <v>174</v>
      </c>
      <c r="L71" s="63">
        <f>K71</f>
        <v>174</v>
      </c>
      <c r="N71" s="136"/>
    </row>
    <row r="72" spans="1:14" s="97" customFormat="1" ht="12.75">
      <c r="A72" s="255"/>
      <c r="B72" s="65" t="s">
        <v>11</v>
      </c>
      <c r="C72" s="256"/>
      <c r="D72" s="257"/>
      <c r="E72" s="257"/>
      <c r="F72" s="257"/>
      <c r="G72" s="257"/>
      <c r="H72" s="257"/>
      <c r="I72" s="55">
        <v>103</v>
      </c>
      <c r="J72" s="60">
        <v>0</v>
      </c>
      <c r="K72" s="61">
        <f>SUM(I72:J72)</f>
        <v>103</v>
      </c>
      <c r="L72" s="63">
        <f>K72</f>
        <v>103</v>
      </c>
      <c r="N72" s="136"/>
    </row>
    <row r="73" spans="1:12" ht="13.5" thickBot="1">
      <c r="A73" s="31" t="s">
        <v>16</v>
      </c>
      <c r="B73" s="5"/>
      <c r="C73" s="267"/>
      <c r="D73" s="196"/>
      <c r="E73" s="196"/>
      <c r="F73" s="196"/>
      <c r="G73" s="196"/>
      <c r="H73" s="196"/>
      <c r="I73" s="57">
        <f>SUM(I70:I72)</f>
        <v>293</v>
      </c>
      <c r="J73" s="18">
        <f>SUM(J70:J72)</f>
        <v>222</v>
      </c>
      <c r="K73" s="19">
        <f>SUM(K70:K72)</f>
        <v>515</v>
      </c>
      <c r="L73" s="21">
        <f>SUM(L70:L72)</f>
        <v>515</v>
      </c>
    </row>
    <row r="74" spans="9:12" ht="12.75">
      <c r="I74" s="227" t="s">
        <v>18</v>
      </c>
      <c r="J74" s="228"/>
      <c r="K74" s="228"/>
      <c r="L74" s="15">
        <v>102</v>
      </c>
    </row>
    <row r="75" spans="9:12" ht="13.5" thickBot="1">
      <c r="I75" s="191" t="s">
        <v>19</v>
      </c>
      <c r="J75" s="192"/>
      <c r="K75" s="192"/>
      <c r="L75" s="27">
        <v>295</v>
      </c>
    </row>
    <row r="76" spans="9:12" ht="15.75" thickBot="1">
      <c r="I76" s="240" t="s">
        <v>16</v>
      </c>
      <c r="J76" s="241"/>
      <c r="K76" s="241"/>
      <c r="L76" s="26">
        <f>SUM(L73:L75)</f>
        <v>912</v>
      </c>
    </row>
    <row r="77" ht="13.5" thickBot="1"/>
    <row r="78" spans="1:12" ht="15.75" thickBot="1">
      <c r="A78" s="237" t="s">
        <v>22</v>
      </c>
      <c r="B78" s="238"/>
      <c r="C78" s="238"/>
      <c r="D78" s="238"/>
      <c r="E78" s="238"/>
      <c r="F78" s="238"/>
      <c r="G78" s="238"/>
      <c r="H78" s="238"/>
      <c r="I78" s="238"/>
      <c r="J78" s="238"/>
      <c r="K78" s="238"/>
      <c r="L78" s="239"/>
    </row>
    <row r="79" spans="1:12" ht="13.5" thickBot="1">
      <c r="A79" s="231" t="s">
        <v>3</v>
      </c>
      <c r="B79" s="231" t="s">
        <v>4</v>
      </c>
      <c r="C79" s="234" t="s">
        <v>5</v>
      </c>
      <c r="D79" s="234"/>
      <c r="E79" s="234"/>
      <c r="F79" s="234" t="s">
        <v>6</v>
      </c>
      <c r="G79" s="234"/>
      <c r="H79" s="234"/>
      <c r="I79" s="234" t="s">
        <v>7</v>
      </c>
      <c r="J79" s="234"/>
      <c r="K79" s="234"/>
      <c r="L79" s="231" t="s">
        <v>8</v>
      </c>
    </row>
    <row r="80" spans="1:12" ht="13.5" thickBot="1">
      <c r="A80" s="246"/>
      <c r="B80" s="231"/>
      <c r="C80" s="113" t="s">
        <v>13</v>
      </c>
      <c r="D80" s="113" t="s">
        <v>15</v>
      </c>
      <c r="E80" s="114" t="s">
        <v>14</v>
      </c>
      <c r="F80" s="113" t="s">
        <v>13</v>
      </c>
      <c r="G80" s="113" t="s">
        <v>15</v>
      </c>
      <c r="H80" s="114" t="s">
        <v>14</v>
      </c>
      <c r="I80" s="115" t="s">
        <v>13</v>
      </c>
      <c r="J80" s="113" t="s">
        <v>15</v>
      </c>
      <c r="K80" s="114" t="s">
        <v>14</v>
      </c>
      <c r="L80" s="231"/>
    </row>
    <row r="81" spans="1:13" ht="12.75">
      <c r="A81" s="259" t="s">
        <v>44</v>
      </c>
      <c r="B81" s="108" t="s">
        <v>9</v>
      </c>
      <c r="C81" s="36">
        <v>30</v>
      </c>
      <c r="D81" s="37">
        <v>28</v>
      </c>
      <c r="E81" s="116">
        <f aca="true" t="shared" si="11" ref="E81:E96">SUM(C81:D81)</f>
        <v>58</v>
      </c>
      <c r="F81" s="36">
        <v>19</v>
      </c>
      <c r="G81" s="37">
        <v>0</v>
      </c>
      <c r="H81" s="116">
        <f aca="true" t="shared" si="12" ref="H81:H96">SUM(F81:G81)</f>
        <v>19</v>
      </c>
      <c r="I81" s="118">
        <f aca="true" t="shared" si="13" ref="I81:I96">SUM(C81+F81)</f>
        <v>49</v>
      </c>
      <c r="J81" s="37">
        <f aca="true" t="shared" si="14" ref="J81:J96">SUM(D81+G81)</f>
        <v>28</v>
      </c>
      <c r="K81" s="116">
        <f aca="true" t="shared" si="15" ref="K81:K96">SUM(I81:J81)</f>
        <v>77</v>
      </c>
      <c r="L81" s="120">
        <f aca="true" t="shared" si="16" ref="L81:L96">K81</f>
        <v>77</v>
      </c>
      <c r="M81" s="137"/>
    </row>
    <row r="82" spans="1:13" ht="12.75">
      <c r="A82" s="259"/>
      <c r="B82" s="13" t="s">
        <v>10</v>
      </c>
      <c r="C82" s="34">
        <v>57</v>
      </c>
      <c r="D82" s="7">
        <v>59</v>
      </c>
      <c r="E82" s="35">
        <f t="shared" si="11"/>
        <v>116</v>
      </c>
      <c r="F82" s="34">
        <v>0</v>
      </c>
      <c r="G82" s="7">
        <v>0</v>
      </c>
      <c r="H82" s="35">
        <f t="shared" si="12"/>
        <v>0</v>
      </c>
      <c r="I82" s="55">
        <f t="shared" si="13"/>
        <v>57</v>
      </c>
      <c r="J82" s="7">
        <f t="shared" si="14"/>
        <v>59</v>
      </c>
      <c r="K82" s="35">
        <f t="shared" si="15"/>
        <v>116</v>
      </c>
      <c r="L82" s="47">
        <f t="shared" si="16"/>
        <v>116</v>
      </c>
      <c r="M82" s="137"/>
    </row>
    <row r="83" spans="1:13" ht="12.75">
      <c r="A83" s="259"/>
      <c r="B83" s="13" t="s">
        <v>11</v>
      </c>
      <c r="C83" s="34">
        <v>37</v>
      </c>
      <c r="D83" s="7">
        <v>1</v>
      </c>
      <c r="E83" s="35">
        <f t="shared" si="11"/>
        <v>38</v>
      </c>
      <c r="F83" s="34">
        <v>0</v>
      </c>
      <c r="G83" s="7">
        <v>0</v>
      </c>
      <c r="H83" s="35">
        <f t="shared" si="12"/>
        <v>0</v>
      </c>
      <c r="I83" s="55">
        <f t="shared" si="13"/>
        <v>37</v>
      </c>
      <c r="J83" s="7">
        <f t="shared" si="14"/>
        <v>1</v>
      </c>
      <c r="K83" s="35">
        <f t="shared" si="15"/>
        <v>38</v>
      </c>
      <c r="L83" s="47">
        <f t="shared" si="16"/>
        <v>38</v>
      </c>
      <c r="M83" s="137"/>
    </row>
    <row r="84" spans="1:14" s="97" customFormat="1" ht="12.75">
      <c r="A84" s="260"/>
      <c r="B84" s="71" t="s">
        <v>12</v>
      </c>
      <c r="C84" s="55">
        <v>23</v>
      </c>
      <c r="D84" s="60">
        <v>0</v>
      </c>
      <c r="E84" s="61">
        <f t="shared" si="11"/>
        <v>23</v>
      </c>
      <c r="F84" s="55">
        <v>0</v>
      </c>
      <c r="G84" s="60">
        <v>0</v>
      </c>
      <c r="H84" s="61">
        <f t="shared" si="12"/>
        <v>0</v>
      </c>
      <c r="I84" s="55">
        <f t="shared" si="13"/>
        <v>23</v>
      </c>
      <c r="J84" s="60">
        <f t="shared" si="14"/>
        <v>0</v>
      </c>
      <c r="K84" s="61">
        <f t="shared" si="15"/>
        <v>23</v>
      </c>
      <c r="L84" s="72">
        <f t="shared" si="16"/>
        <v>23</v>
      </c>
      <c r="M84" s="138"/>
      <c r="N84" s="136"/>
    </row>
    <row r="85" spans="1:12" ht="13.5" thickBot="1">
      <c r="A85" s="31" t="s">
        <v>16</v>
      </c>
      <c r="B85" s="14"/>
      <c r="C85" s="17">
        <f>SUM(C81:C84)</f>
        <v>147</v>
      </c>
      <c r="D85" s="18">
        <f>SUM(D81:D84)</f>
        <v>88</v>
      </c>
      <c r="E85" s="19">
        <f t="shared" si="11"/>
        <v>235</v>
      </c>
      <c r="F85" s="17">
        <f>SUM(F81:F84)</f>
        <v>19</v>
      </c>
      <c r="G85" s="18">
        <f>SUM(G81:G84)</f>
        <v>0</v>
      </c>
      <c r="H85" s="19">
        <f t="shared" si="12"/>
        <v>19</v>
      </c>
      <c r="I85" s="57">
        <f t="shared" si="13"/>
        <v>166</v>
      </c>
      <c r="J85" s="18">
        <f t="shared" si="14"/>
        <v>88</v>
      </c>
      <c r="K85" s="19">
        <f t="shared" si="15"/>
        <v>254</v>
      </c>
      <c r="L85" s="49">
        <f t="shared" si="16"/>
        <v>254</v>
      </c>
    </row>
    <row r="86" spans="1:12" ht="12.75">
      <c r="A86" s="261" t="s">
        <v>58</v>
      </c>
      <c r="B86" s="13" t="s">
        <v>9</v>
      </c>
      <c r="C86" s="36">
        <v>30</v>
      </c>
      <c r="D86" s="37">
        <v>36</v>
      </c>
      <c r="E86" s="116">
        <f t="shared" si="11"/>
        <v>66</v>
      </c>
      <c r="F86" s="36">
        <v>14</v>
      </c>
      <c r="G86" s="37">
        <v>0</v>
      </c>
      <c r="H86" s="116">
        <f t="shared" si="12"/>
        <v>14</v>
      </c>
      <c r="I86" s="118">
        <f t="shared" si="13"/>
        <v>44</v>
      </c>
      <c r="J86" s="37">
        <f t="shared" si="14"/>
        <v>36</v>
      </c>
      <c r="K86" s="116">
        <f t="shared" si="15"/>
        <v>80</v>
      </c>
      <c r="L86" s="120">
        <f t="shared" si="16"/>
        <v>80</v>
      </c>
    </row>
    <row r="87" spans="1:12" ht="12.75">
      <c r="A87" s="259"/>
      <c r="B87" s="13" t="s">
        <v>10</v>
      </c>
      <c r="C87" s="34">
        <v>35</v>
      </c>
      <c r="D87" s="7">
        <v>37</v>
      </c>
      <c r="E87" s="35">
        <f t="shared" si="11"/>
        <v>72</v>
      </c>
      <c r="F87" s="34">
        <v>0</v>
      </c>
      <c r="G87" s="7">
        <v>0</v>
      </c>
      <c r="H87" s="35">
        <f t="shared" si="12"/>
        <v>0</v>
      </c>
      <c r="I87" s="55">
        <f t="shared" si="13"/>
        <v>35</v>
      </c>
      <c r="J87" s="7">
        <f t="shared" si="14"/>
        <v>37</v>
      </c>
      <c r="K87" s="35">
        <f t="shared" si="15"/>
        <v>72</v>
      </c>
      <c r="L87" s="47">
        <f t="shared" si="16"/>
        <v>72</v>
      </c>
    </row>
    <row r="88" spans="1:12" ht="12.75">
      <c r="A88" s="259"/>
      <c r="B88" s="13" t="s">
        <v>11</v>
      </c>
      <c r="C88" s="34">
        <v>47</v>
      </c>
      <c r="D88" s="7">
        <v>4</v>
      </c>
      <c r="E88" s="35">
        <f t="shared" si="11"/>
        <v>51</v>
      </c>
      <c r="F88" s="34">
        <v>0</v>
      </c>
      <c r="G88" s="7">
        <v>0</v>
      </c>
      <c r="H88" s="35">
        <f t="shared" si="12"/>
        <v>0</v>
      </c>
      <c r="I88" s="55">
        <f t="shared" si="13"/>
        <v>47</v>
      </c>
      <c r="J88" s="7">
        <f t="shared" si="14"/>
        <v>4</v>
      </c>
      <c r="K88" s="35">
        <f t="shared" si="15"/>
        <v>51</v>
      </c>
      <c r="L88" s="47">
        <f t="shared" si="16"/>
        <v>51</v>
      </c>
    </row>
    <row r="89" spans="1:14" s="97" customFormat="1" ht="12.75">
      <c r="A89" s="260"/>
      <c r="B89" s="71" t="s">
        <v>12</v>
      </c>
      <c r="C89" s="55">
        <v>34</v>
      </c>
      <c r="D89" s="60">
        <v>0</v>
      </c>
      <c r="E89" s="61">
        <f t="shared" si="11"/>
        <v>34</v>
      </c>
      <c r="F89" s="55">
        <v>0</v>
      </c>
      <c r="G89" s="60">
        <v>0</v>
      </c>
      <c r="H89" s="61">
        <f t="shared" si="12"/>
        <v>0</v>
      </c>
      <c r="I89" s="55">
        <f t="shared" si="13"/>
        <v>34</v>
      </c>
      <c r="J89" s="60">
        <f t="shared" si="14"/>
        <v>0</v>
      </c>
      <c r="K89" s="61">
        <f t="shared" si="15"/>
        <v>34</v>
      </c>
      <c r="L89" s="72">
        <f t="shared" si="16"/>
        <v>34</v>
      </c>
      <c r="N89" s="136"/>
    </row>
    <row r="90" spans="1:12" ht="13.5" thickBot="1">
      <c r="A90" s="31" t="s">
        <v>16</v>
      </c>
      <c r="B90" s="14"/>
      <c r="C90" s="17">
        <f>SUM(C86:C89)</f>
        <v>146</v>
      </c>
      <c r="D90" s="18">
        <f>SUM(D86:D89)</f>
        <v>77</v>
      </c>
      <c r="E90" s="19">
        <f t="shared" si="11"/>
        <v>223</v>
      </c>
      <c r="F90" s="17">
        <f>SUM(F86:F89)</f>
        <v>14</v>
      </c>
      <c r="G90" s="18">
        <f>SUM(G86:G89)</f>
        <v>0</v>
      </c>
      <c r="H90" s="19">
        <f t="shared" si="12"/>
        <v>14</v>
      </c>
      <c r="I90" s="57">
        <f t="shared" si="13"/>
        <v>160</v>
      </c>
      <c r="J90" s="18">
        <f t="shared" si="14"/>
        <v>77</v>
      </c>
      <c r="K90" s="19">
        <f t="shared" si="15"/>
        <v>237</v>
      </c>
      <c r="L90" s="49">
        <f t="shared" si="16"/>
        <v>237</v>
      </c>
    </row>
    <row r="91" spans="1:12" ht="12.75">
      <c r="A91" s="261" t="s">
        <v>64</v>
      </c>
      <c r="B91" s="13" t="s">
        <v>9</v>
      </c>
      <c r="C91" s="51">
        <v>30</v>
      </c>
      <c r="D91" s="41">
        <v>32</v>
      </c>
      <c r="E91" s="44">
        <f t="shared" si="11"/>
        <v>62</v>
      </c>
      <c r="F91" s="48">
        <v>21</v>
      </c>
      <c r="G91" s="41">
        <v>0</v>
      </c>
      <c r="H91" s="44">
        <f t="shared" si="12"/>
        <v>21</v>
      </c>
      <c r="I91" s="58">
        <f t="shared" si="13"/>
        <v>51</v>
      </c>
      <c r="J91" s="41">
        <f t="shared" si="14"/>
        <v>32</v>
      </c>
      <c r="K91" s="44">
        <f t="shared" si="15"/>
        <v>83</v>
      </c>
      <c r="L91" s="120">
        <f t="shared" si="16"/>
        <v>83</v>
      </c>
    </row>
    <row r="92" spans="1:12" ht="12.75">
      <c r="A92" s="259"/>
      <c r="B92" s="13" t="s">
        <v>10</v>
      </c>
      <c r="C92" s="34">
        <v>35</v>
      </c>
      <c r="D92" s="7">
        <v>32</v>
      </c>
      <c r="E92" s="35">
        <f t="shared" si="11"/>
        <v>67</v>
      </c>
      <c r="F92" s="9">
        <v>0</v>
      </c>
      <c r="G92" s="7">
        <v>0</v>
      </c>
      <c r="H92" s="35">
        <f t="shared" si="12"/>
        <v>0</v>
      </c>
      <c r="I92" s="55">
        <f t="shared" si="13"/>
        <v>35</v>
      </c>
      <c r="J92" s="7">
        <f t="shared" si="14"/>
        <v>32</v>
      </c>
      <c r="K92" s="35">
        <f t="shared" si="15"/>
        <v>67</v>
      </c>
      <c r="L92" s="47">
        <f t="shared" si="16"/>
        <v>67</v>
      </c>
    </row>
    <row r="93" spans="1:12" ht="12.75">
      <c r="A93" s="259"/>
      <c r="B93" s="13" t="s">
        <v>11</v>
      </c>
      <c r="C93" s="34">
        <v>36</v>
      </c>
      <c r="D93" s="7">
        <v>10</v>
      </c>
      <c r="E93" s="35">
        <f t="shared" si="11"/>
        <v>46</v>
      </c>
      <c r="F93" s="9">
        <v>0</v>
      </c>
      <c r="G93" s="7">
        <v>0</v>
      </c>
      <c r="H93" s="35">
        <f t="shared" si="12"/>
        <v>0</v>
      </c>
      <c r="I93" s="55">
        <f t="shared" si="13"/>
        <v>36</v>
      </c>
      <c r="J93" s="7">
        <f t="shared" si="14"/>
        <v>10</v>
      </c>
      <c r="K93" s="35">
        <f t="shared" si="15"/>
        <v>46</v>
      </c>
      <c r="L93" s="47">
        <f t="shared" si="16"/>
        <v>46</v>
      </c>
    </row>
    <row r="94" spans="1:14" s="97" customFormat="1" ht="12.75">
      <c r="A94" s="260"/>
      <c r="B94" s="71" t="s">
        <v>12</v>
      </c>
      <c r="C94" s="56">
        <v>23</v>
      </c>
      <c r="D94" s="68">
        <v>0</v>
      </c>
      <c r="E94" s="61">
        <f t="shared" si="11"/>
        <v>23</v>
      </c>
      <c r="F94" s="69">
        <v>0</v>
      </c>
      <c r="G94" s="68">
        <v>0</v>
      </c>
      <c r="H94" s="61">
        <f t="shared" si="12"/>
        <v>0</v>
      </c>
      <c r="I94" s="55">
        <f t="shared" si="13"/>
        <v>23</v>
      </c>
      <c r="J94" s="60">
        <f t="shared" si="14"/>
        <v>0</v>
      </c>
      <c r="K94" s="61">
        <f t="shared" si="15"/>
        <v>23</v>
      </c>
      <c r="L94" s="72">
        <f t="shared" si="16"/>
        <v>23</v>
      </c>
      <c r="N94" s="136"/>
    </row>
    <row r="95" spans="1:12" ht="13.5" thickBot="1">
      <c r="A95" s="31" t="s">
        <v>16</v>
      </c>
      <c r="B95" s="14"/>
      <c r="C95" s="17">
        <f>SUM(C91:C94)</f>
        <v>124</v>
      </c>
      <c r="D95" s="5">
        <f>SUM(D91:D94)</f>
        <v>74</v>
      </c>
      <c r="E95" s="35">
        <f t="shared" si="11"/>
        <v>198</v>
      </c>
      <c r="F95" s="17">
        <f>SUM(F91:F94)</f>
        <v>21</v>
      </c>
      <c r="G95" s="17">
        <f>SUM(G91:G94)</f>
        <v>0</v>
      </c>
      <c r="H95" s="35">
        <f t="shared" si="12"/>
        <v>21</v>
      </c>
      <c r="I95" s="55">
        <f t="shared" si="13"/>
        <v>145</v>
      </c>
      <c r="J95" s="7">
        <f t="shared" si="14"/>
        <v>74</v>
      </c>
      <c r="K95" s="35">
        <f t="shared" si="15"/>
        <v>219</v>
      </c>
      <c r="L95" s="49">
        <f t="shared" si="16"/>
        <v>219</v>
      </c>
    </row>
    <row r="96" spans="1:12" ht="13.5" thickBot="1">
      <c r="A96" s="232" t="s">
        <v>17</v>
      </c>
      <c r="B96" s="233"/>
      <c r="C96" s="38">
        <f>SUM(C95,C90,C85)</f>
        <v>417</v>
      </c>
      <c r="D96" s="6">
        <f>SUM(D95,D90,D85)</f>
        <v>239</v>
      </c>
      <c r="E96" s="22">
        <f t="shared" si="11"/>
        <v>656</v>
      </c>
      <c r="F96" s="39">
        <f>SUM(F95,F90,F85)</f>
        <v>54</v>
      </c>
      <c r="G96" s="39">
        <f>SUM(G95,G90,G85)</f>
        <v>0</v>
      </c>
      <c r="H96" s="16">
        <f t="shared" si="12"/>
        <v>54</v>
      </c>
      <c r="I96" s="100">
        <f t="shared" si="13"/>
        <v>471</v>
      </c>
      <c r="J96" s="6">
        <f t="shared" si="14"/>
        <v>239</v>
      </c>
      <c r="K96" s="22">
        <f t="shared" si="15"/>
        <v>710</v>
      </c>
      <c r="L96" s="52">
        <f t="shared" si="16"/>
        <v>710</v>
      </c>
    </row>
    <row r="97" spans="9:12" ht="12.75">
      <c r="I97" s="227" t="s">
        <v>18</v>
      </c>
      <c r="J97" s="228"/>
      <c r="K97" s="228"/>
      <c r="L97" s="15">
        <v>30</v>
      </c>
    </row>
    <row r="98" spans="9:12" ht="13.5" thickBot="1">
      <c r="I98" s="191" t="s">
        <v>19</v>
      </c>
      <c r="J98" s="192"/>
      <c r="K98" s="192"/>
      <c r="L98" s="27">
        <v>39</v>
      </c>
    </row>
    <row r="99" spans="9:12" ht="15.75" thickBot="1">
      <c r="I99" s="240" t="s">
        <v>16</v>
      </c>
      <c r="J99" s="241"/>
      <c r="K99" s="241"/>
      <c r="L99" s="26">
        <f>SUM(L96:L98)</f>
        <v>779</v>
      </c>
    </row>
    <row r="100" spans="9:12" ht="15.75" thickBot="1">
      <c r="I100" s="101"/>
      <c r="J100" s="42"/>
      <c r="K100" s="42"/>
      <c r="L100" s="43"/>
    </row>
    <row r="101" spans="1:12" ht="15.75" thickBot="1">
      <c r="A101" s="237" t="s">
        <v>23</v>
      </c>
      <c r="B101" s="238"/>
      <c r="C101" s="238"/>
      <c r="D101" s="238"/>
      <c r="E101" s="238"/>
      <c r="F101" s="238"/>
      <c r="G101" s="238"/>
      <c r="H101" s="238"/>
      <c r="I101" s="238"/>
      <c r="J101" s="238"/>
      <c r="K101" s="238"/>
      <c r="L101" s="239"/>
    </row>
    <row r="102" spans="1:12" ht="13.5" thickBot="1">
      <c r="A102" s="231" t="s">
        <v>3</v>
      </c>
      <c r="B102" s="231" t="s">
        <v>4</v>
      </c>
      <c r="C102" s="234" t="s">
        <v>5</v>
      </c>
      <c r="D102" s="234"/>
      <c r="E102" s="234"/>
      <c r="F102" s="234" t="s">
        <v>6</v>
      </c>
      <c r="G102" s="234"/>
      <c r="H102" s="234"/>
      <c r="I102" s="234" t="s">
        <v>7</v>
      </c>
      <c r="J102" s="234"/>
      <c r="K102" s="234"/>
      <c r="L102" s="231" t="s">
        <v>8</v>
      </c>
    </row>
    <row r="103" spans="1:12" ht="13.5" thickBot="1">
      <c r="A103" s="246"/>
      <c r="B103" s="231"/>
      <c r="C103" s="113" t="s">
        <v>13</v>
      </c>
      <c r="D103" s="113" t="s">
        <v>15</v>
      </c>
      <c r="E103" s="114" t="s">
        <v>14</v>
      </c>
      <c r="F103" s="113" t="s">
        <v>13</v>
      </c>
      <c r="G103" s="113" t="s">
        <v>15</v>
      </c>
      <c r="H103" s="114" t="s">
        <v>14</v>
      </c>
      <c r="I103" s="115" t="s">
        <v>13</v>
      </c>
      <c r="J103" s="113" t="s">
        <v>15</v>
      </c>
      <c r="K103" s="114" t="s">
        <v>14</v>
      </c>
      <c r="L103" s="231"/>
    </row>
    <row r="104" spans="1:12" ht="12.75">
      <c r="A104" s="244" t="s">
        <v>57</v>
      </c>
      <c r="B104" s="108" t="s">
        <v>9</v>
      </c>
      <c r="C104" s="36">
        <v>30</v>
      </c>
      <c r="D104" s="37">
        <v>16</v>
      </c>
      <c r="E104" s="116">
        <f>SUM(C104:D104)</f>
        <v>46</v>
      </c>
      <c r="F104" s="36">
        <v>14</v>
      </c>
      <c r="G104" s="37">
        <v>9</v>
      </c>
      <c r="H104" s="116">
        <f>SUM(F104:G104)</f>
        <v>23</v>
      </c>
      <c r="I104" s="118">
        <f aca="true" t="shared" si="17" ref="I104:J108">SUM(C104+F104)</f>
        <v>44</v>
      </c>
      <c r="J104" s="37">
        <f t="shared" si="17"/>
        <v>25</v>
      </c>
      <c r="K104" s="116">
        <f>SUM(I104:J104)</f>
        <v>69</v>
      </c>
      <c r="L104" s="52">
        <f>K104</f>
        <v>69</v>
      </c>
    </row>
    <row r="105" spans="1:12" ht="12.75">
      <c r="A105" s="244"/>
      <c r="B105" s="13" t="s">
        <v>10</v>
      </c>
      <c r="C105" s="34">
        <v>52</v>
      </c>
      <c r="D105" s="7">
        <v>11</v>
      </c>
      <c r="E105" s="35">
        <f>SUM(C105:D105)</f>
        <v>63</v>
      </c>
      <c r="F105" s="34">
        <v>0</v>
      </c>
      <c r="G105" s="7">
        <v>0</v>
      </c>
      <c r="H105" s="35">
        <f>SUM(F105:G105)</f>
        <v>0</v>
      </c>
      <c r="I105" s="55">
        <f t="shared" si="17"/>
        <v>52</v>
      </c>
      <c r="J105" s="7">
        <f t="shared" si="17"/>
        <v>11</v>
      </c>
      <c r="K105" s="35">
        <f>SUM(I105:J105)</f>
        <v>63</v>
      </c>
      <c r="L105" s="21">
        <f>K105</f>
        <v>63</v>
      </c>
    </row>
    <row r="106" spans="1:12" ht="12.75">
      <c r="A106" s="244"/>
      <c r="B106" s="13" t="s">
        <v>11</v>
      </c>
      <c r="C106" s="34">
        <v>38</v>
      </c>
      <c r="D106" s="7">
        <v>3</v>
      </c>
      <c r="E106" s="35">
        <f>SUM(C106:D106)</f>
        <v>41</v>
      </c>
      <c r="F106" s="34">
        <v>0</v>
      </c>
      <c r="G106" s="7">
        <v>0</v>
      </c>
      <c r="H106" s="35">
        <f>SUM(F106:G106)</f>
        <v>0</v>
      </c>
      <c r="I106" s="55">
        <f t="shared" si="17"/>
        <v>38</v>
      </c>
      <c r="J106" s="7">
        <f t="shared" si="17"/>
        <v>3</v>
      </c>
      <c r="K106" s="35">
        <f>SUM(I106:J106)</f>
        <v>41</v>
      </c>
      <c r="L106" s="21">
        <f>K106</f>
        <v>41</v>
      </c>
    </row>
    <row r="107" spans="1:14" s="97" customFormat="1" ht="12.75">
      <c r="A107" s="245"/>
      <c r="B107" s="71" t="s">
        <v>12</v>
      </c>
      <c r="C107" s="55">
        <v>47</v>
      </c>
      <c r="D107" s="60">
        <v>0</v>
      </c>
      <c r="E107" s="61">
        <f>SUM(C107:D107)</f>
        <v>47</v>
      </c>
      <c r="F107" s="55">
        <v>0</v>
      </c>
      <c r="G107" s="60">
        <v>0</v>
      </c>
      <c r="H107" s="61">
        <f>SUM(F107:G107)</f>
        <v>0</v>
      </c>
      <c r="I107" s="55">
        <f t="shared" si="17"/>
        <v>47</v>
      </c>
      <c r="J107" s="60">
        <f t="shared" si="17"/>
        <v>0</v>
      </c>
      <c r="K107" s="61">
        <f>SUM(I107:J107)</f>
        <v>47</v>
      </c>
      <c r="L107" s="63">
        <f>K107</f>
        <v>47</v>
      </c>
      <c r="N107" s="136"/>
    </row>
    <row r="108" spans="1:12" ht="13.5" thickBot="1">
      <c r="A108" s="31" t="s">
        <v>16</v>
      </c>
      <c r="B108" s="14"/>
      <c r="C108" s="17">
        <f>SUM(C104:C107)</f>
        <v>167</v>
      </c>
      <c r="D108" s="18">
        <f>SUM(D104:D107)</f>
        <v>30</v>
      </c>
      <c r="E108" s="19">
        <f>SUM(C108:D108)</f>
        <v>197</v>
      </c>
      <c r="F108" s="17">
        <f>SUM(F104:F107)</f>
        <v>14</v>
      </c>
      <c r="G108" s="18">
        <f>SUM(G104:G107)</f>
        <v>9</v>
      </c>
      <c r="H108" s="19">
        <f>SUM(F108:G108)</f>
        <v>23</v>
      </c>
      <c r="I108" s="57">
        <f t="shared" si="17"/>
        <v>181</v>
      </c>
      <c r="J108" s="18">
        <f t="shared" si="17"/>
        <v>39</v>
      </c>
      <c r="K108" s="19">
        <f>SUM(I108:J108)</f>
        <v>220</v>
      </c>
      <c r="L108" s="21">
        <f>SUM(L104:L107)</f>
        <v>220</v>
      </c>
    </row>
    <row r="109" spans="9:12" ht="12.75">
      <c r="I109" s="227" t="s">
        <v>18</v>
      </c>
      <c r="J109" s="228"/>
      <c r="K109" s="228"/>
      <c r="L109" s="15">
        <v>46</v>
      </c>
    </row>
    <row r="110" spans="9:12" ht="13.5" thickBot="1">
      <c r="I110" s="191" t="s">
        <v>19</v>
      </c>
      <c r="J110" s="192"/>
      <c r="K110" s="192"/>
      <c r="L110" s="27">
        <v>35</v>
      </c>
    </row>
    <row r="111" spans="9:12" ht="15.75" thickBot="1">
      <c r="I111" s="240" t="s">
        <v>16</v>
      </c>
      <c r="J111" s="241"/>
      <c r="K111" s="241"/>
      <c r="L111" s="26">
        <f>SUM(L108:L110)</f>
        <v>301</v>
      </c>
    </row>
    <row r="112" ht="13.5" thickBot="1"/>
    <row r="113" spans="1:12" ht="15.75" thickBot="1">
      <c r="A113" s="195" t="s">
        <v>24</v>
      </c>
      <c r="B113" s="195"/>
      <c r="C113" s="195"/>
      <c r="D113" s="195"/>
      <c r="E113" s="195"/>
      <c r="F113" s="195"/>
      <c r="G113" s="195"/>
      <c r="H113" s="195"/>
      <c r="I113" s="195"/>
      <c r="J113" s="195"/>
      <c r="K113" s="195"/>
      <c r="L113" s="195"/>
    </row>
    <row r="114" spans="1:12" ht="13.5" thickBot="1">
      <c r="A114" s="231" t="s">
        <v>3</v>
      </c>
      <c r="B114" s="231" t="s">
        <v>4</v>
      </c>
      <c r="C114" s="234" t="s">
        <v>5</v>
      </c>
      <c r="D114" s="234"/>
      <c r="E114" s="234"/>
      <c r="F114" s="234" t="s">
        <v>6</v>
      </c>
      <c r="G114" s="234"/>
      <c r="H114" s="234"/>
      <c r="I114" s="234" t="s">
        <v>7</v>
      </c>
      <c r="J114" s="234"/>
      <c r="K114" s="234"/>
      <c r="L114" s="231" t="s">
        <v>8</v>
      </c>
    </row>
    <row r="115" spans="1:12" ht="13.5" thickBot="1">
      <c r="A115" s="246"/>
      <c r="B115" s="231"/>
      <c r="C115" s="113" t="s">
        <v>13</v>
      </c>
      <c r="D115" s="113" t="s">
        <v>15</v>
      </c>
      <c r="E115" s="114" t="s">
        <v>14</v>
      </c>
      <c r="F115" s="113" t="s">
        <v>13</v>
      </c>
      <c r="G115" s="113" t="s">
        <v>15</v>
      </c>
      <c r="H115" s="114" t="s">
        <v>14</v>
      </c>
      <c r="I115" s="115" t="s">
        <v>13</v>
      </c>
      <c r="J115" s="113" t="s">
        <v>15</v>
      </c>
      <c r="K115" s="114" t="s">
        <v>14</v>
      </c>
      <c r="L115" s="231"/>
    </row>
    <row r="116" spans="1:12" ht="12.75">
      <c r="A116" s="235"/>
      <c r="B116" s="108" t="s">
        <v>9</v>
      </c>
      <c r="C116" s="51">
        <v>43</v>
      </c>
      <c r="D116" s="41">
        <v>6</v>
      </c>
      <c r="E116" s="44">
        <f>SUM(C116:D116)</f>
        <v>49</v>
      </c>
      <c r="F116" s="48">
        <v>100</v>
      </c>
      <c r="G116" s="41">
        <v>37</v>
      </c>
      <c r="H116" s="44">
        <f>SUM(F116:G116)</f>
        <v>137</v>
      </c>
      <c r="I116" s="118">
        <f aca="true" t="shared" si="18" ref="I116:J120">SUM(C116+F116)</f>
        <v>143</v>
      </c>
      <c r="J116" s="37">
        <f t="shared" si="18"/>
        <v>43</v>
      </c>
      <c r="K116" s="116">
        <f aca="true" t="shared" si="19" ref="K116:K121">SUM(I116:J116)</f>
        <v>186</v>
      </c>
      <c r="L116" s="52">
        <f aca="true" t="shared" si="20" ref="L116:L121">K116</f>
        <v>186</v>
      </c>
    </row>
    <row r="117" spans="1:12" ht="12.75">
      <c r="A117" s="235"/>
      <c r="B117" s="13" t="s">
        <v>10</v>
      </c>
      <c r="C117" s="34">
        <v>121</v>
      </c>
      <c r="D117" s="7">
        <v>71</v>
      </c>
      <c r="E117" s="35">
        <f>SUM(C117:D117)</f>
        <v>192</v>
      </c>
      <c r="F117" s="9">
        <v>0</v>
      </c>
      <c r="G117" s="7">
        <v>16</v>
      </c>
      <c r="H117" s="35">
        <f>SUM(F117:G117)</f>
        <v>16</v>
      </c>
      <c r="I117" s="55">
        <f t="shared" si="18"/>
        <v>121</v>
      </c>
      <c r="J117" s="7">
        <f t="shared" si="18"/>
        <v>87</v>
      </c>
      <c r="K117" s="35">
        <f t="shared" si="19"/>
        <v>208</v>
      </c>
      <c r="L117" s="21">
        <f t="shared" si="20"/>
        <v>208</v>
      </c>
    </row>
    <row r="118" spans="1:12" ht="12.75">
      <c r="A118" s="235"/>
      <c r="B118" s="13" t="s">
        <v>11</v>
      </c>
      <c r="C118" s="34">
        <v>141</v>
      </c>
      <c r="D118" s="7">
        <v>47</v>
      </c>
      <c r="E118" s="35">
        <f>SUM(C118:D118)</f>
        <v>188</v>
      </c>
      <c r="F118" s="9">
        <v>0</v>
      </c>
      <c r="G118" s="7">
        <v>2</v>
      </c>
      <c r="H118" s="35">
        <f>SUM(F118:G118)</f>
        <v>2</v>
      </c>
      <c r="I118" s="55">
        <f t="shared" si="18"/>
        <v>141</v>
      </c>
      <c r="J118" s="7">
        <f t="shared" si="18"/>
        <v>49</v>
      </c>
      <c r="K118" s="35">
        <f t="shared" si="19"/>
        <v>190</v>
      </c>
      <c r="L118" s="21">
        <f t="shared" si="20"/>
        <v>190</v>
      </c>
    </row>
    <row r="119" spans="1:14" s="97" customFormat="1" ht="12.75">
      <c r="A119" s="235"/>
      <c r="B119" s="71" t="s">
        <v>12</v>
      </c>
      <c r="C119" s="56">
        <v>96</v>
      </c>
      <c r="D119" s="68">
        <v>0</v>
      </c>
      <c r="E119" s="61">
        <f>SUM(C119:D119)</f>
        <v>96</v>
      </c>
      <c r="F119" s="69">
        <v>0</v>
      </c>
      <c r="G119" s="68">
        <v>0</v>
      </c>
      <c r="H119" s="61">
        <f>SUM(F119:G119)</f>
        <v>0</v>
      </c>
      <c r="I119" s="55">
        <f t="shared" si="18"/>
        <v>96</v>
      </c>
      <c r="J119" s="60">
        <f t="shared" si="18"/>
        <v>0</v>
      </c>
      <c r="K119" s="61">
        <f t="shared" si="19"/>
        <v>96</v>
      </c>
      <c r="L119" s="63">
        <f t="shared" si="20"/>
        <v>96</v>
      </c>
      <c r="N119" s="136"/>
    </row>
    <row r="120" spans="1:14" s="97" customFormat="1" ht="12.75">
      <c r="A120" s="236"/>
      <c r="B120" s="73" t="s">
        <v>60</v>
      </c>
      <c r="C120" s="56">
        <v>97</v>
      </c>
      <c r="D120" s="68">
        <v>0</v>
      </c>
      <c r="E120" s="67">
        <f>SUM(C120:D120)</f>
        <v>97</v>
      </c>
      <c r="F120" s="69">
        <v>0</v>
      </c>
      <c r="G120" s="68">
        <v>0</v>
      </c>
      <c r="H120" s="95">
        <f>SUM(F120:G120)</f>
        <v>0</v>
      </c>
      <c r="I120" s="55">
        <f t="shared" si="18"/>
        <v>97</v>
      </c>
      <c r="J120" s="60">
        <f t="shared" si="18"/>
        <v>0</v>
      </c>
      <c r="K120" s="61">
        <f t="shared" si="19"/>
        <v>97</v>
      </c>
      <c r="L120" s="63">
        <f t="shared" si="20"/>
        <v>97</v>
      </c>
      <c r="N120" s="136"/>
    </row>
    <row r="121" spans="1:12" ht="13.5" thickBot="1">
      <c r="A121" s="31" t="s">
        <v>16</v>
      </c>
      <c r="B121" s="14"/>
      <c r="C121" s="17">
        <f aca="true" t="shared" si="21" ref="C121:J121">SUM(C116:C120)</f>
        <v>498</v>
      </c>
      <c r="D121" s="18">
        <f t="shared" si="21"/>
        <v>124</v>
      </c>
      <c r="E121" s="19">
        <f t="shared" si="21"/>
        <v>622</v>
      </c>
      <c r="F121" s="5">
        <f t="shared" si="21"/>
        <v>100</v>
      </c>
      <c r="G121" s="18">
        <f t="shared" si="21"/>
        <v>55</v>
      </c>
      <c r="H121" s="20">
        <f t="shared" si="21"/>
        <v>155</v>
      </c>
      <c r="I121" s="57">
        <f t="shared" si="21"/>
        <v>598</v>
      </c>
      <c r="J121" s="18">
        <f t="shared" si="21"/>
        <v>179</v>
      </c>
      <c r="K121" s="19">
        <f t="shared" si="19"/>
        <v>777</v>
      </c>
      <c r="L121" s="21">
        <f t="shared" si="20"/>
        <v>777</v>
      </c>
    </row>
    <row r="122" spans="9:12" ht="12.75">
      <c r="I122" s="227" t="s">
        <v>18</v>
      </c>
      <c r="J122" s="228"/>
      <c r="K122" s="228"/>
      <c r="L122" s="15">
        <v>73</v>
      </c>
    </row>
    <row r="123" spans="9:12" ht="13.5" thickBot="1">
      <c r="I123" s="191" t="s">
        <v>19</v>
      </c>
      <c r="J123" s="192"/>
      <c r="K123" s="192"/>
      <c r="L123" s="27">
        <v>1</v>
      </c>
    </row>
    <row r="124" spans="9:12" ht="15.75" thickBot="1">
      <c r="I124" s="229" t="s">
        <v>16</v>
      </c>
      <c r="J124" s="230"/>
      <c r="K124" s="230"/>
      <c r="L124" s="26">
        <f>SUM(L121:L123)</f>
        <v>851</v>
      </c>
    </row>
    <row r="125" ht="13.5" thickBot="1"/>
    <row r="126" spans="1:13" ht="15.75" thickBot="1">
      <c r="A126" s="195" t="s">
        <v>25</v>
      </c>
      <c r="B126" s="195"/>
      <c r="C126" s="195"/>
      <c r="D126" s="195"/>
      <c r="E126" s="195"/>
      <c r="F126" s="195"/>
      <c r="G126" s="195"/>
      <c r="H126" s="195"/>
      <c r="I126" s="195"/>
      <c r="J126" s="195"/>
      <c r="K126" s="195"/>
      <c r="L126" s="195"/>
      <c r="M126" s="137"/>
    </row>
    <row r="127" spans="1:13" ht="13.5" thickBot="1">
      <c r="A127" s="231" t="s">
        <v>3</v>
      </c>
      <c r="B127" s="231" t="s">
        <v>4</v>
      </c>
      <c r="C127" s="234" t="s">
        <v>5</v>
      </c>
      <c r="D127" s="234"/>
      <c r="E127" s="234"/>
      <c r="F127" s="234" t="s">
        <v>6</v>
      </c>
      <c r="G127" s="234"/>
      <c r="H127" s="234"/>
      <c r="I127" s="234" t="s">
        <v>7</v>
      </c>
      <c r="J127" s="234"/>
      <c r="K127" s="234"/>
      <c r="L127" s="231" t="s">
        <v>8</v>
      </c>
      <c r="M127" s="137"/>
    </row>
    <row r="128" spans="1:13" ht="13.5" thickBot="1">
      <c r="A128" s="246"/>
      <c r="B128" s="231"/>
      <c r="C128" s="113" t="s">
        <v>13</v>
      </c>
      <c r="D128" s="113" t="s">
        <v>15</v>
      </c>
      <c r="E128" s="114" t="s">
        <v>14</v>
      </c>
      <c r="F128" s="113" t="s">
        <v>13</v>
      </c>
      <c r="G128" s="113" t="s">
        <v>15</v>
      </c>
      <c r="H128" s="114" t="s">
        <v>14</v>
      </c>
      <c r="I128" s="115" t="s">
        <v>13</v>
      </c>
      <c r="J128" s="113" t="s">
        <v>15</v>
      </c>
      <c r="K128" s="114" t="s">
        <v>14</v>
      </c>
      <c r="L128" s="231"/>
      <c r="M128" s="137"/>
    </row>
    <row r="129" spans="1:13" ht="12.75">
      <c r="A129" s="244" t="s">
        <v>45</v>
      </c>
      <c r="B129" s="108" t="s">
        <v>9</v>
      </c>
      <c r="C129" s="36">
        <v>30</v>
      </c>
      <c r="D129" s="37">
        <v>5</v>
      </c>
      <c r="E129" s="116">
        <f>SUM(C129:D129)</f>
        <v>35</v>
      </c>
      <c r="F129" s="36">
        <v>30</v>
      </c>
      <c r="G129" s="37">
        <v>8</v>
      </c>
      <c r="H129" s="116">
        <f>SUM(F129:G129)</f>
        <v>38</v>
      </c>
      <c r="I129" s="118">
        <f aca="true" t="shared" si="22" ref="I129:J132">SUM(C129+F129)</f>
        <v>60</v>
      </c>
      <c r="J129" s="37">
        <f t="shared" si="22"/>
        <v>13</v>
      </c>
      <c r="K129" s="116">
        <f>SUM(I129:J129)</f>
        <v>73</v>
      </c>
      <c r="L129" s="52">
        <f>K129</f>
        <v>73</v>
      </c>
      <c r="M129" s="137"/>
    </row>
    <row r="130" spans="1:12" ht="12.75">
      <c r="A130" s="244"/>
      <c r="B130" s="13" t="s">
        <v>10</v>
      </c>
      <c r="C130" s="34">
        <v>51</v>
      </c>
      <c r="D130" s="7">
        <v>13</v>
      </c>
      <c r="E130" s="35">
        <f>SUM(C130:D130)</f>
        <v>64</v>
      </c>
      <c r="F130" s="34">
        <v>0</v>
      </c>
      <c r="G130" s="7">
        <v>0</v>
      </c>
      <c r="H130" s="35">
        <f>SUM(F130:G130)</f>
        <v>0</v>
      </c>
      <c r="I130" s="55">
        <f t="shared" si="22"/>
        <v>51</v>
      </c>
      <c r="J130" s="7">
        <f t="shared" si="22"/>
        <v>13</v>
      </c>
      <c r="K130" s="35">
        <f>SUM(I130:J130)</f>
        <v>64</v>
      </c>
      <c r="L130" s="21">
        <f>K130</f>
        <v>64</v>
      </c>
    </row>
    <row r="131" spans="1:12" ht="12.75">
      <c r="A131" s="244"/>
      <c r="B131" s="13" t="s">
        <v>11</v>
      </c>
      <c r="C131" s="34">
        <v>50</v>
      </c>
      <c r="D131" s="7">
        <v>11</v>
      </c>
      <c r="E131" s="35">
        <f>SUM(C131:D131)</f>
        <v>61</v>
      </c>
      <c r="F131" s="34">
        <v>0</v>
      </c>
      <c r="G131" s="7">
        <v>0</v>
      </c>
      <c r="H131" s="35">
        <f>SUM(F131:G131)</f>
        <v>0</v>
      </c>
      <c r="I131" s="55">
        <f t="shared" si="22"/>
        <v>50</v>
      </c>
      <c r="J131" s="7">
        <f t="shared" si="22"/>
        <v>11</v>
      </c>
      <c r="K131" s="35">
        <f>SUM(I131:J131)</f>
        <v>61</v>
      </c>
      <c r="L131" s="21">
        <f>K131</f>
        <v>61</v>
      </c>
    </row>
    <row r="132" spans="1:14" s="97" customFormat="1" ht="12.75">
      <c r="A132" s="245"/>
      <c r="B132" s="71" t="s">
        <v>12</v>
      </c>
      <c r="C132" s="55">
        <v>38</v>
      </c>
      <c r="D132" s="60">
        <v>0</v>
      </c>
      <c r="E132" s="61">
        <f>SUM(C132:D132)</f>
        <v>38</v>
      </c>
      <c r="F132" s="55">
        <v>0</v>
      </c>
      <c r="G132" s="60">
        <v>0</v>
      </c>
      <c r="H132" s="61">
        <f>SUM(F132:G132)</f>
        <v>0</v>
      </c>
      <c r="I132" s="55">
        <f t="shared" si="22"/>
        <v>38</v>
      </c>
      <c r="J132" s="60">
        <f t="shared" si="22"/>
        <v>0</v>
      </c>
      <c r="K132" s="61">
        <f>SUM(I132:J132)</f>
        <v>38</v>
      </c>
      <c r="L132" s="63">
        <f>K132</f>
        <v>38</v>
      </c>
      <c r="N132" s="136"/>
    </row>
    <row r="133" spans="1:12" ht="13.5" thickBot="1">
      <c r="A133" s="31" t="s">
        <v>16</v>
      </c>
      <c r="B133" s="14"/>
      <c r="C133" s="17">
        <f>SUM(C129:C132)</f>
        <v>169</v>
      </c>
      <c r="D133" s="18">
        <f aca="true" t="shared" si="23" ref="D133:L133">SUM(D129:D132)</f>
        <v>29</v>
      </c>
      <c r="E133" s="19">
        <f t="shared" si="23"/>
        <v>198</v>
      </c>
      <c r="F133" s="17">
        <f t="shared" si="23"/>
        <v>30</v>
      </c>
      <c r="G133" s="18">
        <f t="shared" si="23"/>
        <v>8</v>
      </c>
      <c r="H133" s="19">
        <f t="shared" si="23"/>
        <v>38</v>
      </c>
      <c r="I133" s="57">
        <f t="shared" si="23"/>
        <v>199</v>
      </c>
      <c r="J133" s="18">
        <f t="shared" si="23"/>
        <v>37</v>
      </c>
      <c r="K133" s="19">
        <f t="shared" si="23"/>
        <v>236</v>
      </c>
      <c r="L133" s="25">
        <f t="shared" si="23"/>
        <v>236</v>
      </c>
    </row>
    <row r="134" spans="1:12" ht="12.75">
      <c r="A134" s="263" t="s">
        <v>48</v>
      </c>
      <c r="B134" s="13" t="s">
        <v>9</v>
      </c>
      <c r="C134" s="36">
        <v>30</v>
      </c>
      <c r="D134" s="37">
        <v>3</v>
      </c>
      <c r="E134" s="116">
        <f>SUM(C134:D134)</f>
        <v>33</v>
      </c>
      <c r="F134" s="36">
        <v>28</v>
      </c>
      <c r="G134" s="37">
        <v>6</v>
      </c>
      <c r="H134" s="116">
        <f>SUM(F134:G134)</f>
        <v>34</v>
      </c>
      <c r="I134" s="118">
        <f aca="true" t="shared" si="24" ref="I134:J137">SUM(C134+F134)</f>
        <v>58</v>
      </c>
      <c r="J134" s="37">
        <f t="shared" si="24"/>
        <v>9</v>
      </c>
      <c r="K134" s="116">
        <f>SUM(I134:J134)</f>
        <v>67</v>
      </c>
      <c r="L134" s="21">
        <f>K134</f>
        <v>67</v>
      </c>
    </row>
    <row r="135" spans="1:12" ht="12.75">
      <c r="A135" s="244"/>
      <c r="B135" s="13" t="s">
        <v>10</v>
      </c>
      <c r="C135" s="34">
        <v>41</v>
      </c>
      <c r="D135" s="7">
        <v>7</v>
      </c>
      <c r="E135" s="35">
        <f>SUM(C135:D135)</f>
        <v>48</v>
      </c>
      <c r="F135" s="34">
        <v>0</v>
      </c>
      <c r="G135" s="7">
        <v>0</v>
      </c>
      <c r="H135" s="35">
        <f>SUM(F135:G135)</f>
        <v>0</v>
      </c>
      <c r="I135" s="55">
        <f t="shared" si="24"/>
        <v>41</v>
      </c>
      <c r="J135" s="7">
        <f t="shared" si="24"/>
        <v>7</v>
      </c>
      <c r="K135" s="35">
        <f>SUM(I135:J135)</f>
        <v>48</v>
      </c>
      <c r="L135" s="21">
        <f>K135</f>
        <v>48</v>
      </c>
    </row>
    <row r="136" spans="1:12" ht="12.75">
      <c r="A136" s="244"/>
      <c r="B136" s="13" t="s">
        <v>11</v>
      </c>
      <c r="C136" s="34">
        <v>49</v>
      </c>
      <c r="D136" s="7">
        <v>48</v>
      </c>
      <c r="E136" s="35">
        <f>SUM(C136:D136)</f>
        <v>97</v>
      </c>
      <c r="F136" s="34">
        <v>0</v>
      </c>
      <c r="G136" s="7">
        <v>0</v>
      </c>
      <c r="H136" s="35">
        <f>SUM(F136:G136)</f>
        <v>0</v>
      </c>
      <c r="I136" s="55">
        <f t="shared" si="24"/>
        <v>49</v>
      </c>
      <c r="J136" s="7">
        <f t="shared" si="24"/>
        <v>48</v>
      </c>
      <c r="K136" s="35">
        <f>SUM(I136:J136)</f>
        <v>97</v>
      </c>
      <c r="L136" s="21">
        <f>K136</f>
        <v>97</v>
      </c>
    </row>
    <row r="137" spans="1:14" s="97" customFormat="1" ht="12.75">
      <c r="A137" s="245"/>
      <c r="B137" s="71" t="s">
        <v>12</v>
      </c>
      <c r="C137" s="55">
        <v>20</v>
      </c>
      <c r="D137" s="60">
        <v>0</v>
      </c>
      <c r="E137" s="61">
        <f>SUM(C137:D137)</f>
        <v>20</v>
      </c>
      <c r="F137" s="55">
        <v>0</v>
      </c>
      <c r="G137" s="60">
        <v>0</v>
      </c>
      <c r="H137" s="61">
        <f>SUM(F137:G137)</f>
        <v>0</v>
      </c>
      <c r="I137" s="55">
        <f t="shared" si="24"/>
        <v>20</v>
      </c>
      <c r="J137" s="60">
        <f t="shared" si="24"/>
        <v>0</v>
      </c>
      <c r="K137" s="61">
        <f>SUM(I137:J137)</f>
        <v>20</v>
      </c>
      <c r="L137" s="63">
        <f>K137</f>
        <v>20</v>
      </c>
      <c r="N137" s="136"/>
    </row>
    <row r="138" spans="1:12" ht="13.5" thickBot="1">
      <c r="A138" s="31" t="s">
        <v>16</v>
      </c>
      <c r="B138" s="14"/>
      <c r="C138" s="17">
        <f>SUM(C134:C137)</f>
        <v>140</v>
      </c>
      <c r="D138" s="18">
        <f aca="true" t="shared" si="25" ref="D138:L138">SUM(D134:D137)</f>
        <v>58</v>
      </c>
      <c r="E138" s="19">
        <f t="shared" si="25"/>
        <v>198</v>
      </c>
      <c r="F138" s="17">
        <f t="shared" si="25"/>
        <v>28</v>
      </c>
      <c r="G138" s="18">
        <f t="shared" si="25"/>
        <v>6</v>
      </c>
      <c r="H138" s="19">
        <f t="shared" si="25"/>
        <v>34</v>
      </c>
      <c r="I138" s="57">
        <f t="shared" si="25"/>
        <v>168</v>
      </c>
      <c r="J138" s="18">
        <f t="shared" si="25"/>
        <v>64</v>
      </c>
      <c r="K138" s="19">
        <f t="shared" si="25"/>
        <v>232</v>
      </c>
      <c r="L138" s="25">
        <f t="shared" si="25"/>
        <v>232</v>
      </c>
    </row>
    <row r="139" spans="1:12" ht="12.75">
      <c r="A139" s="263" t="s">
        <v>47</v>
      </c>
      <c r="B139" s="13" t="s">
        <v>9</v>
      </c>
      <c r="C139" s="36">
        <v>14</v>
      </c>
      <c r="D139" s="37">
        <v>20</v>
      </c>
      <c r="E139" s="116">
        <f>SUM(C139:D139)</f>
        <v>34</v>
      </c>
      <c r="F139" s="36">
        <v>24</v>
      </c>
      <c r="G139" s="37">
        <v>9</v>
      </c>
      <c r="H139" s="116">
        <f>SUM(F139:G139)</f>
        <v>33</v>
      </c>
      <c r="I139" s="118">
        <f aca="true" t="shared" si="26" ref="I139:J142">SUM(C139+F139)</f>
        <v>38</v>
      </c>
      <c r="J139" s="37">
        <f t="shared" si="26"/>
        <v>29</v>
      </c>
      <c r="K139" s="116">
        <f>SUM(I139:J139)</f>
        <v>67</v>
      </c>
      <c r="L139" s="21">
        <f>K139</f>
        <v>67</v>
      </c>
    </row>
    <row r="140" spans="1:12" ht="12.75">
      <c r="A140" s="244"/>
      <c r="B140" s="13" t="s">
        <v>10</v>
      </c>
      <c r="C140" s="34">
        <v>38</v>
      </c>
      <c r="D140" s="7">
        <v>9</v>
      </c>
      <c r="E140" s="35">
        <f>SUM(C140:D140)</f>
        <v>47</v>
      </c>
      <c r="F140" s="34">
        <v>0</v>
      </c>
      <c r="G140" s="7">
        <v>0</v>
      </c>
      <c r="H140" s="35">
        <f>SUM(F140:G140)</f>
        <v>0</v>
      </c>
      <c r="I140" s="55">
        <f t="shared" si="26"/>
        <v>38</v>
      </c>
      <c r="J140" s="7">
        <f t="shared" si="26"/>
        <v>9</v>
      </c>
      <c r="K140" s="35">
        <f>SUM(I140:J140)</f>
        <v>47</v>
      </c>
      <c r="L140" s="21">
        <f>K140</f>
        <v>47</v>
      </c>
    </row>
    <row r="141" spans="1:12" ht="12.75">
      <c r="A141" s="244"/>
      <c r="B141" s="13" t="s">
        <v>11</v>
      </c>
      <c r="C141" s="34">
        <v>21</v>
      </c>
      <c r="D141" s="7">
        <v>27</v>
      </c>
      <c r="E141" s="35">
        <f>SUM(C141:D141)</f>
        <v>48</v>
      </c>
      <c r="F141" s="34">
        <v>0</v>
      </c>
      <c r="G141" s="7">
        <v>0</v>
      </c>
      <c r="H141" s="35">
        <f>SUM(F141:G141)</f>
        <v>0</v>
      </c>
      <c r="I141" s="55">
        <f t="shared" si="26"/>
        <v>21</v>
      </c>
      <c r="J141" s="7">
        <f t="shared" si="26"/>
        <v>27</v>
      </c>
      <c r="K141" s="35">
        <f>SUM(I141:J141)</f>
        <v>48</v>
      </c>
      <c r="L141" s="21">
        <f>K141</f>
        <v>48</v>
      </c>
    </row>
    <row r="142" spans="1:14" s="97" customFormat="1" ht="12.75">
      <c r="A142" s="245"/>
      <c r="B142" s="71" t="s">
        <v>12</v>
      </c>
      <c r="C142" s="55">
        <v>18</v>
      </c>
      <c r="D142" s="60">
        <v>0</v>
      </c>
      <c r="E142" s="61">
        <f>SUM(C142:D142)</f>
        <v>18</v>
      </c>
      <c r="F142" s="55">
        <v>0</v>
      </c>
      <c r="G142" s="60">
        <v>0</v>
      </c>
      <c r="H142" s="35">
        <f>SUM(F142:G142)</f>
        <v>0</v>
      </c>
      <c r="I142" s="55">
        <f t="shared" si="26"/>
        <v>18</v>
      </c>
      <c r="J142" s="60">
        <f t="shared" si="26"/>
        <v>0</v>
      </c>
      <c r="K142" s="61">
        <f>SUM(I142:J142)</f>
        <v>18</v>
      </c>
      <c r="L142" s="63">
        <f>K142</f>
        <v>18</v>
      </c>
      <c r="N142" s="136"/>
    </row>
    <row r="143" spans="1:12" ht="13.5" thickBot="1">
      <c r="A143" s="31" t="s">
        <v>16</v>
      </c>
      <c r="B143" s="14"/>
      <c r="C143" s="17">
        <f>SUM(C139:C142)</f>
        <v>91</v>
      </c>
      <c r="D143" s="18">
        <f aca="true" t="shared" si="27" ref="D143:L143">SUM(D139:D142)</f>
        <v>56</v>
      </c>
      <c r="E143" s="19">
        <f t="shared" si="27"/>
        <v>147</v>
      </c>
      <c r="F143" s="17">
        <f t="shared" si="27"/>
        <v>24</v>
      </c>
      <c r="G143" s="18">
        <f t="shared" si="27"/>
        <v>9</v>
      </c>
      <c r="H143" s="19">
        <f t="shared" si="27"/>
        <v>33</v>
      </c>
      <c r="I143" s="57">
        <f>SUM(I139:I142)</f>
        <v>115</v>
      </c>
      <c r="J143" s="18">
        <f t="shared" si="27"/>
        <v>65</v>
      </c>
      <c r="K143" s="19">
        <f t="shared" si="27"/>
        <v>180</v>
      </c>
      <c r="L143" s="25">
        <f t="shared" si="27"/>
        <v>180</v>
      </c>
    </row>
    <row r="144" spans="1:12" ht="12.75">
      <c r="A144" s="263" t="s">
        <v>46</v>
      </c>
      <c r="B144" s="13" t="s">
        <v>9</v>
      </c>
      <c r="C144" s="36">
        <v>30</v>
      </c>
      <c r="D144" s="37">
        <v>7</v>
      </c>
      <c r="E144" s="116">
        <f>SUM(C144:D144)</f>
        <v>37</v>
      </c>
      <c r="F144" s="36">
        <v>38</v>
      </c>
      <c r="G144" s="37">
        <v>13</v>
      </c>
      <c r="H144" s="116">
        <f>SUM(F144:G144)</f>
        <v>51</v>
      </c>
      <c r="I144" s="118">
        <f aca="true" t="shared" si="28" ref="I144:J147">SUM(C144+F144)</f>
        <v>68</v>
      </c>
      <c r="J144" s="37">
        <f t="shared" si="28"/>
        <v>20</v>
      </c>
      <c r="K144" s="116">
        <f>SUM(I144:J144)</f>
        <v>88</v>
      </c>
      <c r="L144" s="21">
        <f>K144</f>
        <v>88</v>
      </c>
    </row>
    <row r="145" spans="1:12" ht="12.75">
      <c r="A145" s="244"/>
      <c r="B145" s="13" t="s">
        <v>10</v>
      </c>
      <c r="C145" s="34">
        <v>47</v>
      </c>
      <c r="D145" s="7">
        <v>19</v>
      </c>
      <c r="E145" s="35">
        <f>SUM(C145:D145)</f>
        <v>66</v>
      </c>
      <c r="F145" s="34">
        <v>0</v>
      </c>
      <c r="G145" s="7">
        <v>0</v>
      </c>
      <c r="H145" s="35">
        <f>SUM(F145:G145)</f>
        <v>0</v>
      </c>
      <c r="I145" s="55">
        <f t="shared" si="28"/>
        <v>47</v>
      </c>
      <c r="J145" s="7">
        <f t="shared" si="28"/>
        <v>19</v>
      </c>
      <c r="K145" s="35">
        <f>SUM(I145:J145)</f>
        <v>66</v>
      </c>
      <c r="L145" s="21">
        <f>K145</f>
        <v>66</v>
      </c>
    </row>
    <row r="146" spans="1:12" ht="12.75">
      <c r="A146" s="244"/>
      <c r="B146" s="13" t="s">
        <v>11</v>
      </c>
      <c r="C146" s="34">
        <v>40</v>
      </c>
      <c r="D146" s="7">
        <v>14</v>
      </c>
      <c r="E146" s="35">
        <f>SUM(C146:D146)</f>
        <v>54</v>
      </c>
      <c r="F146" s="34">
        <v>0</v>
      </c>
      <c r="G146" s="7">
        <v>0</v>
      </c>
      <c r="H146" s="35">
        <f>SUM(F146:G146)</f>
        <v>0</v>
      </c>
      <c r="I146" s="55">
        <f t="shared" si="28"/>
        <v>40</v>
      </c>
      <c r="J146" s="7">
        <f t="shared" si="28"/>
        <v>14</v>
      </c>
      <c r="K146" s="35">
        <f>SUM(I146:J146)</f>
        <v>54</v>
      </c>
      <c r="L146" s="21">
        <f>K146</f>
        <v>54</v>
      </c>
    </row>
    <row r="147" spans="1:14" s="97" customFormat="1" ht="12.75">
      <c r="A147" s="245"/>
      <c r="B147" s="71" t="s">
        <v>12</v>
      </c>
      <c r="C147" s="55">
        <v>36</v>
      </c>
      <c r="D147" s="60">
        <v>4</v>
      </c>
      <c r="E147" s="61">
        <f>SUM(C147:D147)</f>
        <v>40</v>
      </c>
      <c r="F147" s="55">
        <v>0</v>
      </c>
      <c r="G147" s="60">
        <v>0</v>
      </c>
      <c r="H147" s="61">
        <f>SUM(F147:G147)</f>
        <v>0</v>
      </c>
      <c r="I147" s="55">
        <f t="shared" si="28"/>
        <v>36</v>
      </c>
      <c r="J147" s="60">
        <f t="shared" si="28"/>
        <v>4</v>
      </c>
      <c r="K147" s="61">
        <f>SUM(I147:J147)</f>
        <v>40</v>
      </c>
      <c r="L147" s="63">
        <f>K147</f>
        <v>40</v>
      </c>
      <c r="N147" s="136"/>
    </row>
    <row r="148" spans="1:12" ht="13.5" thickBot="1">
      <c r="A148" s="31" t="s">
        <v>16</v>
      </c>
      <c r="B148" s="14"/>
      <c r="C148" s="17">
        <f>SUM(C144:C147)</f>
        <v>153</v>
      </c>
      <c r="D148" s="18">
        <f aca="true" t="shared" si="29" ref="D148:L148">SUM(D144:D147)</f>
        <v>44</v>
      </c>
      <c r="E148" s="19">
        <f t="shared" si="29"/>
        <v>197</v>
      </c>
      <c r="F148" s="17">
        <f t="shared" si="29"/>
        <v>38</v>
      </c>
      <c r="G148" s="18">
        <f t="shared" si="29"/>
        <v>13</v>
      </c>
      <c r="H148" s="19">
        <f t="shared" si="29"/>
        <v>51</v>
      </c>
      <c r="I148" s="57">
        <f t="shared" si="29"/>
        <v>191</v>
      </c>
      <c r="J148" s="18">
        <f t="shared" si="29"/>
        <v>57</v>
      </c>
      <c r="K148" s="19">
        <f t="shared" si="29"/>
        <v>248</v>
      </c>
      <c r="L148" s="25">
        <f t="shared" si="29"/>
        <v>248</v>
      </c>
    </row>
    <row r="149" spans="1:12" ht="12.75">
      <c r="A149" s="262" t="s">
        <v>74</v>
      </c>
      <c r="B149" s="13" t="s">
        <v>9</v>
      </c>
      <c r="C149" s="36">
        <v>30</v>
      </c>
      <c r="D149" s="37">
        <v>10</v>
      </c>
      <c r="E149" s="116">
        <f>SUM(C149:D149)</f>
        <v>40</v>
      </c>
      <c r="F149" s="36">
        <v>27</v>
      </c>
      <c r="G149" s="37">
        <v>7</v>
      </c>
      <c r="H149" s="116">
        <f>SUM(F149:G149)</f>
        <v>34</v>
      </c>
      <c r="I149" s="118">
        <f aca="true" t="shared" si="30" ref="I149:J152">SUM(C149+F149)</f>
        <v>57</v>
      </c>
      <c r="J149" s="37">
        <f t="shared" si="30"/>
        <v>17</v>
      </c>
      <c r="K149" s="116">
        <f>SUM(I149:J149)</f>
        <v>74</v>
      </c>
      <c r="L149" s="21">
        <f>K149</f>
        <v>74</v>
      </c>
    </row>
    <row r="150" spans="1:12" ht="12.75">
      <c r="A150" s="259"/>
      <c r="B150" s="13" t="s">
        <v>10</v>
      </c>
      <c r="C150" s="34">
        <v>31</v>
      </c>
      <c r="D150" s="7">
        <v>7</v>
      </c>
      <c r="E150" s="35">
        <f>SUM(C150:D150)</f>
        <v>38</v>
      </c>
      <c r="F150" s="34">
        <v>0</v>
      </c>
      <c r="G150" s="7">
        <v>0</v>
      </c>
      <c r="H150" s="35">
        <f>SUM(F150:G150)</f>
        <v>0</v>
      </c>
      <c r="I150" s="55">
        <f t="shared" si="30"/>
        <v>31</v>
      </c>
      <c r="J150" s="7">
        <f t="shared" si="30"/>
        <v>7</v>
      </c>
      <c r="K150" s="35">
        <f>SUM(I150:J150)</f>
        <v>38</v>
      </c>
      <c r="L150" s="21">
        <f>K150</f>
        <v>38</v>
      </c>
    </row>
    <row r="151" spans="1:12" ht="12.75">
      <c r="A151" s="259"/>
      <c r="B151" s="13" t="s">
        <v>11</v>
      </c>
      <c r="C151" s="34">
        <v>10</v>
      </c>
      <c r="D151" s="7">
        <v>8</v>
      </c>
      <c r="E151" s="35">
        <f>SUM(C151:D151)</f>
        <v>18</v>
      </c>
      <c r="F151" s="34">
        <v>0</v>
      </c>
      <c r="G151" s="7">
        <v>0</v>
      </c>
      <c r="H151" s="35">
        <f>SUM(F151:G151)</f>
        <v>0</v>
      </c>
      <c r="I151" s="55">
        <f t="shared" si="30"/>
        <v>10</v>
      </c>
      <c r="J151" s="7">
        <f t="shared" si="30"/>
        <v>8</v>
      </c>
      <c r="K151" s="35">
        <f>SUM(I151:J151)</f>
        <v>18</v>
      </c>
      <c r="L151" s="21">
        <f>K151</f>
        <v>18</v>
      </c>
    </row>
    <row r="152" spans="1:14" s="97" customFormat="1" ht="12.75">
      <c r="A152" s="260"/>
      <c r="B152" s="71" t="s">
        <v>12</v>
      </c>
      <c r="C152" s="55">
        <v>17</v>
      </c>
      <c r="D152" s="60">
        <v>1</v>
      </c>
      <c r="E152" s="61">
        <f>SUM(C152:D152)</f>
        <v>18</v>
      </c>
      <c r="F152" s="55">
        <v>0</v>
      </c>
      <c r="G152" s="60">
        <v>0</v>
      </c>
      <c r="H152" s="61">
        <f>SUM(F152:G152)</f>
        <v>0</v>
      </c>
      <c r="I152" s="55">
        <f t="shared" si="30"/>
        <v>17</v>
      </c>
      <c r="J152" s="60">
        <f t="shared" si="30"/>
        <v>1</v>
      </c>
      <c r="K152" s="61">
        <f>SUM(I152:J152)</f>
        <v>18</v>
      </c>
      <c r="L152" s="63">
        <f>K152</f>
        <v>18</v>
      </c>
      <c r="N152" s="136"/>
    </row>
    <row r="153" spans="1:12" ht="13.5" thickBot="1">
      <c r="A153" s="31" t="s">
        <v>16</v>
      </c>
      <c r="B153" s="14"/>
      <c r="C153" s="17">
        <f>SUM(C149:C152)</f>
        <v>88</v>
      </c>
      <c r="D153" s="18">
        <f aca="true" t="shared" si="31" ref="D153:L153">SUM(D149:D152)</f>
        <v>26</v>
      </c>
      <c r="E153" s="19">
        <f t="shared" si="31"/>
        <v>114</v>
      </c>
      <c r="F153" s="17">
        <f t="shared" si="31"/>
        <v>27</v>
      </c>
      <c r="G153" s="18">
        <f t="shared" si="31"/>
        <v>7</v>
      </c>
      <c r="H153" s="19">
        <f t="shared" si="31"/>
        <v>34</v>
      </c>
      <c r="I153" s="57">
        <f t="shared" si="31"/>
        <v>115</v>
      </c>
      <c r="J153" s="18">
        <f t="shared" si="31"/>
        <v>33</v>
      </c>
      <c r="K153" s="19">
        <f t="shared" si="31"/>
        <v>148</v>
      </c>
      <c r="L153" s="25">
        <f t="shared" si="31"/>
        <v>148</v>
      </c>
    </row>
    <row r="154" spans="1:12" ht="12.75">
      <c r="A154" s="262" t="s">
        <v>75</v>
      </c>
      <c r="B154" s="13" t="s">
        <v>9</v>
      </c>
      <c r="C154" s="36">
        <v>29</v>
      </c>
      <c r="D154" s="37">
        <v>33</v>
      </c>
      <c r="E154" s="116">
        <f>SUM(C154:D154)</f>
        <v>62</v>
      </c>
      <c r="F154" s="36">
        <v>83</v>
      </c>
      <c r="G154" s="37">
        <v>0</v>
      </c>
      <c r="H154" s="116">
        <f>SUM(F154:G154)</f>
        <v>83</v>
      </c>
      <c r="I154" s="118">
        <f aca="true" t="shared" si="32" ref="I154:J157">SUM(C154+F154)</f>
        <v>112</v>
      </c>
      <c r="J154" s="37">
        <f t="shared" si="32"/>
        <v>33</v>
      </c>
      <c r="K154" s="116">
        <f>SUM(I154:J154)</f>
        <v>145</v>
      </c>
      <c r="L154" s="21">
        <f>K154</f>
        <v>145</v>
      </c>
    </row>
    <row r="155" spans="1:12" ht="12.75">
      <c r="A155" s="259"/>
      <c r="B155" s="13" t="s">
        <v>10</v>
      </c>
      <c r="C155" s="34">
        <v>49</v>
      </c>
      <c r="D155" s="7">
        <v>17</v>
      </c>
      <c r="E155" s="35">
        <f>SUM(C155:D155)</f>
        <v>66</v>
      </c>
      <c r="F155" s="34">
        <v>0</v>
      </c>
      <c r="G155" s="7">
        <v>0</v>
      </c>
      <c r="H155" s="35">
        <f>SUM(F155:G155)</f>
        <v>0</v>
      </c>
      <c r="I155" s="55">
        <f t="shared" si="32"/>
        <v>49</v>
      </c>
      <c r="J155" s="7">
        <f t="shared" si="32"/>
        <v>17</v>
      </c>
      <c r="K155" s="35">
        <f>SUM(I155:J155)</f>
        <v>66</v>
      </c>
      <c r="L155" s="21">
        <f>K155</f>
        <v>66</v>
      </c>
    </row>
    <row r="156" spans="1:12" ht="12.75">
      <c r="A156" s="259"/>
      <c r="B156" s="13" t="s">
        <v>11</v>
      </c>
      <c r="C156" s="34">
        <v>37</v>
      </c>
      <c r="D156" s="7">
        <v>12</v>
      </c>
      <c r="E156" s="35">
        <f>SUM(C156:D156)</f>
        <v>49</v>
      </c>
      <c r="F156" s="34">
        <v>0</v>
      </c>
      <c r="G156" s="7">
        <v>0</v>
      </c>
      <c r="H156" s="35">
        <f>SUM(F156:G156)</f>
        <v>0</v>
      </c>
      <c r="I156" s="55">
        <f t="shared" si="32"/>
        <v>37</v>
      </c>
      <c r="J156" s="7">
        <f t="shared" si="32"/>
        <v>12</v>
      </c>
      <c r="K156" s="35">
        <f>SUM(I156:J156)</f>
        <v>49</v>
      </c>
      <c r="L156" s="21">
        <f>K156</f>
        <v>49</v>
      </c>
    </row>
    <row r="157" spans="1:14" s="97" customFormat="1" ht="12.75">
      <c r="A157" s="260"/>
      <c r="B157" s="71" t="s">
        <v>12</v>
      </c>
      <c r="C157" s="55">
        <v>37</v>
      </c>
      <c r="D157" s="60">
        <v>0</v>
      </c>
      <c r="E157" s="61">
        <f>SUM(C157:D157)</f>
        <v>37</v>
      </c>
      <c r="F157" s="55">
        <v>0</v>
      </c>
      <c r="G157" s="60">
        <v>0</v>
      </c>
      <c r="H157" s="61">
        <f>SUM(F157:G157)</f>
        <v>0</v>
      </c>
      <c r="I157" s="55">
        <f t="shared" si="32"/>
        <v>37</v>
      </c>
      <c r="J157" s="60">
        <f t="shared" si="32"/>
        <v>0</v>
      </c>
      <c r="K157" s="61">
        <f>SUM(I157:J157)</f>
        <v>37</v>
      </c>
      <c r="L157" s="63">
        <f>K157</f>
        <v>37</v>
      </c>
      <c r="N157" s="136"/>
    </row>
    <row r="158" spans="1:12" ht="13.5" thickBot="1">
      <c r="A158" s="31" t="s">
        <v>16</v>
      </c>
      <c r="B158" s="14"/>
      <c r="C158" s="17">
        <f>SUM(C154:C157)</f>
        <v>152</v>
      </c>
      <c r="D158" s="18">
        <f aca="true" t="shared" si="33" ref="D158:L158">SUM(D154:D157)</f>
        <v>62</v>
      </c>
      <c r="E158" s="19">
        <f t="shared" si="33"/>
        <v>214</v>
      </c>
      <c r="F158" s="17">
        <f t="shared" si="33"/>
        <v>83</v>
      </c>
      <c r="G158" s="18">
        <f t="shared" si="33"/>
        <v>0</v>
      </c>
      <c r="H158" s="19">
        <f t="shared" si="33"/>
        <v>83</v>
      </c>
      <c r="I158" s="57">
        <f t="shared" si="33"/>
        <v>235</v>
      </c>
      <c r="J158" s="18">
        <f t="shared" si="33"/>
        <v>62</v>
      </c>
      <c r="K158" s="19">
        <f t="shared" si="33"/>
        <v>297</v>
      </c>
      <c r="L158" s="25">
        <f t="shared" si="33"/>
        <v>297</v>
      </c>
    </row>
    <row r="159" spans="1:12" ht="12.75">
      <c r="A159" s="263" t="s">
        <v>50</v>
      </c>
      <c r="B159" s="13" t="s">
        <v>9</v>
      </c>
      <c r="C159" s="36">
        <v>29</v>
      </c>
      <c r="D159" s="37">
        <v>10</v>
      </c>
      <c r="E159" s="116">
        <f>SUM(C159:D159)</f>
        <v>39</v>
      </c>
      <c r="F159" s="36">
        <v>16</v>
      </c>
      <c r="G159" s="37">
        <v>14</v>
      </c>
      <c r="H159" s="116">
        <f>SUM(F159:G159)</f>
        <v>30</v>
      </c>
      <c r="I159" s="118">
        <f aca="true" t="shared" si="34" ref="I159:J162">SUM(C159+F159)</f>
        <v>45</v>
      </c>
      <c r="J159" s="37">
        <f t="shared" si="34"/>
        <v>24</v>
      </c>
      <c r="K159" s="116">
        <f>SUM(I159:J159)</f>
        <v>69</v>
      </c>
      <c r="L159" s="21">
        <f>K159</f>
        <v>69</v>
      </c>
    </row>
    <row r="160" spans="1:12" ht="12.75">
      <c r="A160" s="244"/>
      <c r="B160" s="13" t="s">
        <v>10</v>
      </c>
      <c r="C160" s="34">
        <v>53</v>
      </c>
      <c r="D160" s="7">
        <v>32</v>
      </c>
      <c r="E160" s="35">
        <f>SUM(C160:D160)</f>
        <v>85</v>
      </c>
      <c r="F160" s="34">
        <v>0</v>
      </c>
      <c r="G160" s="7">
        <v>0</v>
      </c>
      <c r="H160" s="35">
        <f>SUM(F160:G160)</f>
        <v>0</v>
      </c>
      <c r="I160" s="55">
        <f t="shared" si="34"/>
        <v>53</v>
      </c>
      <c r="J160" s="7">
        <f t="shared" si="34"/>
        <v>32</v>
      </c>
      <c r="K160" s="35">
        <f>SUM(I160:J160)</f>
        <v>85</v>
      </c>
      <c r="L160" s="21">
        <f>K160</f>
        <v>85</v>
      </c>
    </row>
    <row r="161" spans="1:12" ht="12.75">
      <c r="A161" s="244"/>
      <c r="B161" s="13" t="s">
        <v>11</v>
      </c>
      <c r="C161" s="34">
        <v>29</v>
      </c>
      <c r="D161" s="7">
        <v>10</v>
      </c>
      <c r="E161" s="35">
        <f>SUM(C161:D161)</f>
        <v>39</v>
      </c>
      <c r="F161" s="34">
        <v>0</v>
      </c>
      <c r="G161" s="7">
        <v>0</v>
      </c>
      <c r="H161" s="35">
        <f>SUM(F161:G161)</f>
        <v>0</v>
      </c>
      <c r="I161" s="55">
        <f t="shared" si="34"/>
        <v>29</v>
      </c>
      <c r="J161" s="7">
        <f t="shared" si="34"/>
        <v>10</v>
      </c>
      <c r="K161" s="35">
        <f>SUM(I161:J161)</f>
        <v>39</v>
      </c>
      <c r="L161" s="21">
        <f>K161</f>
        <v>39</v>
      </c>
    </row>
    <row r="162" spans="1:14" s="97" customFormat="1" ht="12.75">
      <c r="A162" s="245"/>
      <c r="B162" s="71" t="s">
        <v>12</v>
      </c>
      <c r="C162" s="55">
        <v>28</v>
      </c>
      <c r="D162" s="60">
        <v>0</v>
      </c>
      <c r="E162" s="61">
        <f>SUM(C162:D162)</f>
        <v>28</v>
      </c>
      <c r="F162" s="55">
        <v>0</v>
      </c>
      <c r="G162" s="60">
        <v>0</v>
      </c>
      <c r="H162" s="61">
        <f>SUM(F162:G162)</f>
        <v>0</v>
      </c>
      <c r="I162" s="55">
        <f t="shared" si="34"/>
        <v>28</v>
      </c>
      <c r="J162" s="60">
        <f t="shared" si="34"/>
        <v>0</v>
      </c>
      <c r="K162" s="61">
        <f>SUM(I162:J162)</f>
        <v>28</v>
      </c>
      <c r="L162" s="63">
        <f>K162</f>
        <v>28</v>
      </c>
      <c r="N162" s="136"/>
    </row>
    <row r="163" spans="1:12" ht="13.5" thickBot="1">
      <c r="A163" s="31" t="s">
        <v>16</v>
      </c>
      <c r="B163" s="14"/>
      <c r="C163" s="17">
        <f>SUM(C159:C162)</f>
        <v>139</v>
      </c>
      <c r="D163" s="18">
        <f aca="true" t="shared" si="35" ref="D163:L163">SUM(D159:D162)</f>
        <v>52</v>
      </c>
      <c r="E163" s="19">
        <f t="shared" si="35"/>
        <v>191</v>
      </c>
      <c r="F163" s="17">
        <f t="shared" si="35"/>
        <v>16</v>
      </c>
      <c r="G163" s="18">
        <f t="shared" si="35"/>
        <v>14</v>
      </c>
      <c r="H163" s="19">
        <f t="shared" si="35"/>
        <v>30</v>
      </c>
      <c r="I163" s="57">
        <f t="shared" si="35"/>
        <v>155</v>
      </c>
      <c r="J163" s="18">
        <f t="shared" si="35"/>
        <v>66</v>
      </c>
      <c r="K163" s="19">
        <f t="shared" si="35"/>
        <v>221</v>
      </c>
      <c r="L163" s="25">
        <f t="shared" si="35"/>
        <v>221</v>
      </c>
    </row>
    <row r="164" spans="1:12" ht="12.75">
      <c r="A164" s="262" t="s">
        <v>52</v>
      </c>
      <c r="B164" s="13" t="s">
        <v>9</v>
      </c>
      <c r="C164" s="36">
        <v>30</v>
      </c>
      <c r="D164" s="37">
        <v>3</v>
      </c>
      <c r="E164" s="116">
        <f>SUM(C164:D164)</f>
        <v>33</v>
      </c>
      <c r="F164" s="36">
        <v>31</v>
      </c>
      <c r="G164" s="37">
        <v>1</v>
      </c>
      <c r="H164" s="116">
        <f>SUM(F164:G164)</f>
        <v>32</v>
      </c>
      <c r="I164" s="118">
        <f aca="true" t="shared" si="36" ref="I164:J166">SUM(C164+F164)</f>
        <v>61</v>
      </c>
      <c r="J164" s="37">
        <f t="shared" si="36"/>
        <v>4</v>
      </c>
      <c r="K164" s="116">
        <f>SUM(I164:J164)</f>
        <v>65</v>
      </c>
      <c r="L164" s="21">
        <f>K164</f>
        <v>65</v>
      </c>
    </row>
    <row r="165" spans="1:12" ht="12.75">
      <c r="A165" s="259"/>
      <c r="B165" s="13" t="s">
        <v>10</v>
      </c>
      <c r="C165" s="34">
        <v>62</v>
      </c>
      <c r="D165" s="7">
        <v>13</v>
      </c>
      <c r="E165" s="35">
        <f>SUM(C165:D165)</f>
        <v>75</v>
      </c>
      <c r="F165" s="34">
        <v>0</v>
      </c>
      <c r="G165" s="7">
        <v>0</v>
      </c>
      <c r="H165" s="35">
        <f>SUM(F165:G165)</f>
        <v>0</v>
      </c>
      <c r="I165" s="55">
        <f t="shared" si="36"/>
        <v>62</v>
      </c>
      <c r="J165" s="7">
        <f t="shared" si="36"/>
        <v>13</v>
      </c>
      <c r="K165" s="35">
        <f>SUM(I165:J165)</f>
        <v>75</v>
      </c>
      <c r="L165" s="21">
        <f>K165</f>
        <v>75</v>
      </c>
    </row>
    <row r="166" spans="1:12" ht="12.75">
      <c r="A166" s="259"/>
      <c r="B166" s="13" t="s">
        <v>11</v>
      </c>
      <c r="C166" s="34">
        <v>93</v>
      </c>
      <c r="D166" s="7">
        <v>1</v>
      </c>
      <c r="E166" s="35">
        <f>SUM(C166:D166)</f>
        <v>94</v>
      </c>
      <c r="F166" s="34">
        <v>0</v>
      </c>
      <c r="G166" s="7">
        <v>0</v>
      </c>
      <c r="H166" s="35">
        <f>SUM(F166:G166)</f>
        <v>0</v>
      </c>
      <c r="I166" s="55">
        <f t="shared" si="36"/>
        <v>93</v>
      </c>
      <c r="J166" s="7">
        <f t="shared" si="36"/>
        <v>1</v>
      </c>
      <c r="K166" s="35">
        <f>SUM(I166:J166)</f>
        <v>94</v>
      </c>
      <c r="L166" s="21">
        <f>K166</f>
        <v>94</v>
      </c>
    </row>
    <row r="167" spans="1:12" ht="13.5" thickBot="1">
      <c r="A167" s="31" t="s">
        <v>16</v>
      </c>
      <c r="B167" s="14"/>
      <c r="C167" s="17">
        <f>SUM(C164:C166)</f>
        <v>185</v>
      </c>
      <c r="D167" s="18">
        <f aca="true" t="shared" si="37" ref="D167:L167">SUM(D164:D166)</f>
        <v>17</v>
      </c>
      <c r="E167" s="19">
        <f t="shared" si="37"/>
        <v>202</v>
      </c>
      <c r="F167" s="17">
        <f t="shared" si="37"/>
        <v>31</v>
      </c>
      <c r="G167" s="18">
        <f t="shared" si="37"/>
        <v>1</v>
      </c>
      <c r="H167" s="19">
        <f t="shared" si="37"/>
        <v>32</v>
      </c>
      <c r="I167" s="57">
        <f t="shared" si="37"/>
        <v>216</v>
      </c>
      <c r="J167" s="18">
        <f t="shared" si="37"/>
        <v>18</v>
      </c>
      <c r="K167" s="19">
        <f t="shared" si="37"/>
        <v>234</v>
      </c>
      <c r="L167" s="25">
        <f t="shared" si="37"/>
        <v>234</v>
      </c>
    </row>
    <row r="168" spans="1:12" ht="12.75">
      <c r="A168" s="262" t="s">
        <v>51</v>
      </c>
      <c r="B168" s="13" t="s">
        <v>9</v>
      </c>
      <c r="C168" s="36">
        <v>29</v>
      </c>
      <c r="D168" s="37">
        <v>19</v>
      </c>
      <c r="E168" s="116">
        <f>SUM(C168:D168)</f>
        <v>48</v>
      </c>
      <c r="F168" s="36">
        <v>2</v>
      </c>
      <c r="G168" s="37">
        <v>22</v>
      </c>
      <c r="H168" s="116">
        <f>SUM(F168:G168)</f>
        <v>24</v>
      </c>
      <c r="I168" s="118">
        <f aca="true" t="shared" si="38" ref="I168:J170">SUM(C168+F168)</f>
        <v>31</v>
      </c>
      <c r="J168" s="37">
        <f t="shared" si="38"/>
        <v>41</v>
      </c>
      <c r="K168" s="116">
        <f>SUM(I168:J168)</f>
        <v>72</v>
      </c>
      <c r="L168" s="21">
        <f>K168</f>
        <v>72</v>
      </c>
    </row>
    <row r="169" spans="1:12" ht="12.75">
      <c r="A169" s="259"/>
      <c r="B169" s="13" t="s">
        <v>10</v>
      </c>
      <c r="C169" s="34">
        <v>35</v>
      </c>
      <c r="D169" s="7">
        <v>26</v>
      </c>
      <c r="E169" s="35">
        <f>SUM(C169:D169)</f>
        <v>61</v>
      </c>
      <c r="F169" s="34">
        <v>0</v>
      </c>
      <c r="G169" s="7">
        <v>0</v>
      </c>
      <c r="H169" s="35">
        <f>SUM(F169:G169)</f>
        <v>0</v>
      </c>
      <c r="I169" s="55">
        <f t="shared" si="38"/>
        <v>35</v>
      </c>
      <c r="J169" s="7">
        <f t="shared" si="38"/>
        <v>26</v>
      </c>
      <c r="K169" s="35">
        <f>SUM(I169:J169)</f>
        <v>61</v>
      </c>
      <c r="L169" s="21">
        <f>K169</f>
        <v>61</v>
      </c>
    </row>
    <row r="170" spans="1:12" ht="12.75">
      <c r="A170" s="259"/>
      <c r="B170" s="13" t="s">
        <v>11</v>
      </c>
      <c r="C170" s="34">
        <v>33</v>
      </c>
      <c r="D170" s="7">
        <v>0</v>
      </c>
      <c r="E170" s="35">
        <f>SUM(C170:D170)</f>
        <v>33</v>
      </c>
      <c r="F170" s="34">
        <v>0</v>
      </c>
      <c r="G170" s="7">
        <v>0</v>
      </c>
      <c r="H170" s="35">
        <f>SUM(F170:G170)</f>
        <v>0</v>
      </c>
      <c r="I170" s="55">
        <f t="shared" si="38"/>
        <v>33</v>
      </c>
      <c r="J170" s="7">
        <f t="shared" si="38"/>
        <v>0</v>
      </c>
      <c r="K170" s="35">
        <f>SUM(I170:J170)</f>
        <v>33</v>
      </c>
      <c r="L170" s="21">
        <f>K170</f>
        <v>33</v>
      </c>
    </row>
    <row r="171" spans="1:12" ht="13.5" thickBot="1">
      <c r="A171" s="31" t="s">
        <v>16</v>
      </c>
      <c r="B171" s="14"/>
      <c r="C171" s="17">
        <f>SUM(C168:C170)</f>
        <v>97</v>
      </c>
      <c r="D171" s="18">
        <f aca="true" t="shared" si="39" ref="D171:L171">SUM(D168:D170)</f>
        <v>45</v>
      </c>
      <c r="E171" s="19">
        <f t="shared" si="39"/>
        <v>142</v>
      </c>
      <c r="F171" s="17">
        <f t="shared" si="39"/>
        <v>2</v>
      </c>
      <c r="G171" s="18">
        <f t="shared" si="39"/>
        <v>22</v>
      </c>
      <c r="H171" s="19">
        <f t="shared" si="39"/>
        <v>24</v>
      </c>
      <c r="I171" s="57">
        <f t="shared" si="39"/>
        <v>99</v>
      </c>
      <c r="J171" s="18">
        <f t="shared" si="39"/>
        <v>67</v>
      </c>
      <c r="K171" s="19">
        <f t="shared" si="39"/>
        <v>166</v>
      </c>
      <c r="L171" s="25">
        <f t="shared" si="39"/>
        <v>166</v>
      </c>
    </row>
    <row r="172" spans="1:12" ht="12.75">
      <c r="A172" s="262" t="s">
        <v>49</v>
      </c>
      <c r="B172" s="13" t="s">
        <v>9</v>
      </c>
      <c r="C172" s="36">
        <v>29</v>
      </c>
      <c r="D172" s="37">
        <v>6</v>
      </c>
      <c r="E172" s="116">
        <f>SUM(C172:D172)</f>
        <v>35</v>
      </c>
      <c r="F172" s="36">
        <v>60</v>
      </c>
      <c r="G172" s="37">
        <v>10</v>
      </c>
      <c r="H172" s="116">
        <f>SUM(F172:G172)</f>
        <v>70</v>
      </c>
      <c r="I172" s="118">
        <f aca="true" t="shared" si="40" ref="I172:J175">SUM(C172+F172)</f>
        <v>89</v>
      </c>
      <c r="J172" s="37">
        <f t="shared" si="40"/>
        <v>16</v>
      </c>
      <c r="K172" s="116">
        <f>SUM(I172:J172)</f>
        <v>105</v>
      </c>
      <c r="L172" s="21">
        <f>K172</f>
        <v>105</v>
      </c>
    </row>
    <row r="173" spans="1:12" ht="12.75">
      <c r="A173" s="259"/>
      <c r="B173" s="13" t="s">
        <v>10</v>
      </c>
      <c r="C173" s="34">
        <v>39</v>
      </c>
      <c r="D173" s="7">
        <v>37</v>
      </c>
      <c r="E173" s="35">
        <f>SUM(C173:D173)</f>
        <v>76</v>
      </c>
      <c r="F173" s="34">
        <v>0</v>
      </c>
      <c r="G173" s="7">
        <v>0</v>
      </c>
      <c r="H173" s="35">
        <f>SUM(F173:G173)</f>
        <v>0</v>
      </c>
      <c r="I173" s="55">
        <f t="shared" si="40"/>
        <v>39</v>
      </c>
      <c r="J173" s="7">
        <f t="shared" si="40"/>
        <v>37</v>
      </c>
      <c r="K173" s="35">
        <f>SUM(I173:J173)</f>
        <v>76</v>
      </c>
      <c r="L173" s="21">
        <f>K173</f>
        <v>76</v>
      </c>
    </row>
    <row r="174" spans="1:12" ht="12.75">
      <c r="A174" s="259"/>
      <c r="B174" s="13" t="s">
        <v>11</v>
      </c>
      <c r="C174" s="34">
        <v>46</v>
      </c>
      <c r="D174" s="7">
        <v>30</v>
      </c>
      <c r="E174" s="35">
        <f>SUM(C174:D174)</f>
        <v>76</v>
      </c>
      <c r="F174" s="34">
        <v>0</v>
      </c>
      <c r="G174" s="7">
        <v>0</v>
      </c>
      <c r="H174" s="35">
        <f>SUM(F174:G174)</f>
        <v>0</v>
      </c>
      <c r="I174" s="55">
        <f t="shared" si="40"/>
        <v>46</v>
      </c>
      <c r="J174" s="7">
        <f t="shared" si="40"/>
        <v>30</v>
      </c>
      <c r="K174" s="35">
        <f>SUM(I174:J174)</f>
        <v>76</v>
      </c>
      <c r="L174" s="21">
        <f>K174</f>
        <v>76</v>
      </c>
    </row>
    <row r="175" spans="1:14" s="97" customFormat="1" ht="12.75">
      <c r="A175" s="260"/>
      <c r="B175" s="71" t="s">
        <v>12</v>
      </c>
      <c r="C175" s="55">
        <v>43</v>
      </c>
      <c r="D175" s="60">
        <v>0</v>
      </c>
      <c r="E175" s="61">
        <f>SUM(C175:D175)</f>
        <v>43</v>
      </c>
      <c r="F175" s="55">
        <v>0</v>
      </c>
      <c r="G175" s="60">
        <v>0</v>
      </c>
      <c r="H175" s="61">
        <f>SUM(F175:G175)</f>
        <v>0</v>
      </c>
      <c r="I175" s="55">
        <f t="shared" si="40"/>
        <v>43</v>
      </c>
      <c r="J175" s="60">
        <f t="shared" si="40"/>
        <v>0</v>
      </c>
      <c r="K175" s="61">
        <f>SUM(I175:J175)</f>
        <v>43</v>
      </c>
      <c r="L175" s="63">
        <f>K175</f>
        <v>43</v>
      </c>
      <c r="N175" s="136"/>
    </row>
    <row r="176" spans="1:12" ht="13.5" thickBot="1">
      <c r="A176" s="31" t="s">
        <v>16</v>
      </c>
      <c r="B176" s="14"/>
      <c r="C176" s="17">
        <f>SUM(C172:C175)</f>
        <v>157</v>
      </c>
      <c r="D176" s="18">
        <f aca="true" t="shared" si="41" ref="D176:L176">SUM(D172:D175)</f>
        <v>73</v>
      </c>
      <c r="E176" s="19">
        <f t="shared" si="41"/>
        <v>230</v>
      </c>
      <c r="F176" s="17">
        <f t="shared" si="41"/>
        <v>60</v>
      </c>
      <c r="G176" s="18">
        <f t="shared" si="41"/>
        <v>10</v>
      </c>
      <c r="H176" s="19">
        <f t="shared" si="41"/>
        <v>70</v>
      </c>
      <c r="I176" s="57">
        <f t="shared" si="41"/>
        <v>217</v>
      </c>
      <c r="J176" s="18">
        <f t="shared" si="41"/>
        <v>83</v>
      </c>
      <c r="K176" s="19">
        <f t="shared" si="41"/>
        <v>300</v>
      </c>
      <c r="L176" s="25">
        <f t="shared" si="41"/>
        <v>300</v>
      </c>
    </row>
    <row r="177" spans="1:12" ht="12.75">
      <c r="A177" s="262" t="s">
        <v>53</v>
      </c>
      <c r="B177" s="13" t="s">
        <v>9</v>
      </c>
      <c r="C177" s="36">
        <v>29</v>
      </c>
      <c r="D177" s="37">
        <v>4</v>
      </c>
      <c r="E177" s="116">
        <f>SUM(C177:D177)</f>
        <v>33</v>
      </c>
      <c r="F177" s="36">
        <v>22</v>
      </c>
      <c r="G177" s="37">
        <v>2</v>
      </c>
      <c r="H177" s="116">
        <f>SUM(F177:G177)</f>
        <v>24</v>
      </c>
      <c r="I177" s="118">
        <f aca="true" t="shared" si="42" ref="I177:J180">SUM(C177+F177)</f>
        <v>51</v>
      </c>
      <c r="J177" s="37">
        <f t="shared" si="42"/>
        <v>6</v>
      </c>
      <c r="K177" s="116">
        <f>SUM(I177:J177)</f>
        <v>57</v>
      </c>
      <c r="L177" s="21">
        <f>K177</f>
        <v>57</v>
      </c>
    </row>
    <row r="178" spans="1:12" ht="12.75">
      <c r="A178" s="259"/>
      <c r="B178" s="13" t="s">
        <v>10</v>
      </c>
      <c r="C178" s="34">
        <v>38</v>
      </c>
      <c r="D178" s="7">
        <v>6</v>
      </c>
      <c r="E178" s="35">
        <f>SUM(C178:D178)</f>
        <v>44</v>
      </c>
      <c r="F178" s="34">
        <v>0</v>
      </c>
      <c r="G178" s="7">
        <v>0</v>
      </c>
      <c r="H178" s="35">
        <f>SUM(F178:G178)</f>
        <v>0</v>
      </c>
      <c r="I178" s="55">
        <f t="shared" si="42"/>
        <v>38</v>
      </c>
      <c r="J178" s="7">
        <f t="shared" si="42"/>
        <v>6</v>
      </c>
      <c r="K178" s="35">
        <f>SUM(I178:J178)</f>
        <v>44</v>
      </c>
      <c r="L178" s="21">
        <f>K178</f>
        <v>44</v>
      </c>
    </row>
    <row r="179" spans="1:12" ht="12.75">
      <c r="A179" s="259"/>
      <c r="B179" s="13" t="s">
        <v>11</v>
      </c>
      <c r="C179" s="34">
        <v>19</v>
      </c>
      <c r="D179" s="7">
        <v>0</v>
      </c>
      <c r="E179" s="35">
        <f>SUM(C179:D179)</f>
        <v>19</v>
      </c>
      <c r="F179" s="34">
        <v>0</v>
      </c>
      <c r="G179" s="7">
        <v>0</v>
      </c>
      <c r="H179" s="35">
        <f>SUM(F179:G179)</f>
        <v>0</v>
      </c>
      <c r="I179" s="55">
        <f t="shared" si="42"/>
        <v>19</v>
      </c>
      <c r="J179" s="7">
        <f t="shared" si="42"/>
        <v>0</v>
      </c>
      <c r="K179" s="35">
        <f>SUM(I179:J179)</f>
        <v>19</v>
      </c>
      <c r="L179" s="21">
        <f>K179</f>
        <v>19</v>
      </c>
    </row>
    <row r="180" spans="1:14" s="97" customFormat="1" ht="12.75">
      <c r="A180" s="260"/>
      <c r="B180" s="71" t="s">
        <v>12</v>
      </c>
      <c r="C180" s="55">
        <v>0</v>
      </c>
      <c r="D180" s="60">
        <v>0</v>
      </c>
      <c r="E180" s="61">
        <f>SUM(C180:D180)</f>
        <v>0</v>
      </c>
      <c r="F180" s="55">
        <v>0</v>
      </c>
      <c r="G180" s="60">
        <v>0</v>
      </c>
      <c r="H180" s="61">
        <f>SUM(F180:G180)</f>
        <v>0</v>
      </c>
      <c r="I180" s="55">
        <f t="shared" si="42"/>
        <v>0</v>
      </c>
      <c r="J180" s="60">
        <f t="shared" si="42"/>
        <v>0</v>
      </c>
      <c r="K180" s="61">
        <f>SUM(I180:J180)</f>
        <v>0</v>
      </c>
      <c r="L180" s="63">
        <f>K180</f>
        <v>0</v>
      </c>
      <c r="N180" s="136"/>
    </row>
    <row r="181" spans="1:12" ht="13.5" thickBot="1">
      <c r="A181" s="31" t="s">
        <v>16</v>
      </c>
      <c r="B181" s="14"/>
      <c r="C181" s="17">
        <f>SUM(C177:C180)</f>
        <v>86</v>
      </c>
      <c r="D181" s="18">
        <f aca="true" t="shared" si="43" ref="D181:L181">SUM(D177:D180)</f>
        <v>10</v>
      </c>
      <c r="E181" s="19">
        <f t="shared" si="43"/>
        <v>96</v>
      </c>
      <c r="F181" s="17">
        <f t="shared" si="43"/>
        <v>22</v>
      </c>
      <c r="G181" s="18">
        <f t="shared" si="43"/>
        <v>2</v>
      </c>
      <c r="H181" s="19">
        <f t="shared" si="43"/>
        <v>24</v>
      </c>
      <c r="I181" s="57">
        <f t="shared" si="43"/>
        <v>108</v>
      </c>
      <c r="J181" s="18">
        <f t="shared" si="43"/>
        <v>12</v>
      </c>
      <c r="K181" s="19">
        <f t="shared" si="43"/>
        <v>120</v>
      </c>
      <c r="L181" s="25">
        <f t="shared" si="43"/>
        <v>120</v>
      </c>
    </row>
    <row r="182" spans="1:18" ht="13.5" thickBot="1">
      <c r="A182" s="232" t="s">
        <v>17</v>
      </c>
      <c r="B182" s="233"/>
      <c r="C182" s="38">
        <f>SUM(C181,C176,C171,C167,C163,C158,C153,C148,C143,C138,C133)</f>
        <v>1457</v>
      </c>
      <c r="D182" s="6">
        <f aca="true" t="shared" si="44" ref="D182:L182">SUM(D181,D176,D171,D167,D163,D158,D153,D148,D143,D138,D133)</f>
        <v>472</v>
      </c>
      <c r="E182" s="22">
        <f t="shared" si="44"/>
        <v>1929</v>
      </c>
      <c r="F182" s="38">
        <f t="shared" si="44"/>
        <v>361</v>
      </c>
      <c r="G182" s="6">
        <f t="shared" si="44"/>
        <v>92</v>
      </c>
      <c r="H182" s="22">
        <f t="shared" si="44"/>
        <v>453</v>
      </c>
      <c r="I182" s="100">
        <f t="shared" si="44"/>
        <v>1818</v>
      </c>
      <c r="J182" s="6">
        <f t="shared" si="44"/>
        <v>564</v>
      </c>
      <c r="K182" s="22">
        <f t="shared" si="44"/>
        <v>2382</v>
      </c>
      <c r="L182" s="11">
        <f t="shared" si="44"/>
        <v>2382</v>
      </c>
      <c r="N182" s="189"/>
      <c r="P182" s="54"/>
      <c r="Q182" s="54"/>
      <c r="R182" s="54"/>
    </row>
    <row r="183" spans="1:18" ht="12.75">
      <c r="A183" s="264" t="s">
        <v>98</v>
      </c>
      <c r="B183" s="15" t="s">
        <v>9</v>
      </c>
      <c r="C183" s="199"/>
      <c r="D183" s="200"/>
      <c r="E183" s="200"/>
      <c r="F183" s="200"/>
      <c r="G183" s="200"/>
      <c r="H183" s="201"/>
      <c r="I183" s="118">
        <v>0</v>
      </c>
      <c r="J183" s="37">
        <v>0</v>
      </c>
      <c r="K183" s="116">
        <f>SUM(I183:J183)</f>
        <v>0</v>
      </c>
      <c r="L183" s="120">
        <f>K183</f>
        <v>0</v>
      </c>
      <c r="N183" s="189"/>
      <c r="P183" s="54"/>
      <c r="Q183" s="54"/>
      <c r="R183" s="54"/>
    </row>
    <row r="184" spans="1:18" ht="12.75">
      <c r="A184" s="265"/>
      <c r="B184" s="23" t="s">
        <v>10</v>
      </c>
      <c r="C184" s="202"/>
      <c r="D184" s="203"/>
      <c r="E184" s="203"/>
      <c r="F184" s="203"/>
      <c r="G184" s="203"/>
      <c r="H184" s="204"/>
      <c r="I184" s="55">
        <v>1</v>
      </c>
      <c r="J184" s="7">
        <v>2</v>
      </c>
      <c r="K184" s="35">
        <f>SUM(I184:J184)</f>
        <v>3</v>
      </c>
      <c r="L184" s="47">
        <f>K184</f>
        <v>3</v>
      </c>
      <c r="N184" s="189"/>
      <c r="P184" s="54"/>
      <c r="Q184" s="54"/>
      <c r="R184" s="54"/>
    </row>
    <row r="185" spans="1:18" ht="12.75">
      <c r="A185" s="265"/>
      <c r="B185" s="23" t="s">
        <v>11</v>
      </c>
      <c r="C185" s="202"/>
      <c r="D185" s="203"/>
      <c r="E185" s="203"/>
      <c r="F185" s="203"/>
      <c r="G185" s="203"/>
      <c r="H185" s="204"/>
      <c r="I185" s="55">
        <v>7</v>
      </c>
      <c r="J185" s="7">
        <v>0</v>
      </c>
      <c r="K185" s="35">
        <f>SUM(I185:J185)</f>
        <v>7</v>
      </c>
      <c r="L185" s="47">
        <f>K185</f>
        <v>7</v>
      </c>
      <c r="N185" s="189"/>
      <c r="P185" s="54"/>
      <c r="Q185" s="54"/>
      <c r="R185" s="54"/>
    </row>
    <row r="186" spans="1:18" ht="13.5" thickBot="1">
      <c r="A186" s="197" t="s">
        <v>16</v>
      </c>
      <c r="B186" s="198"/>
      <c r="C186" s="205"/>
      <c r="D186" s="196"/>
      <c r="E186" s="196"/>
      <c r="F186" s="196"/>
      <c r="G186" s="196"/>
      <c r="H186" s="190"/>
      <c r="I186" s="186">
        <f>SUM(I183:I185)</f>
        <v>8</v>
      </c>
      <c r="J186" s="187">
        <f>SUM(J183:J185)</f>
        <v>2</v>
      </c>
      <c r="K186" s="188">
        <f>SUM(K183:K185)</f>
        <v>10</v>
      </c>
      <c r="L186" s="49">
        <f>K186</f>
        <v>10</v>
      </c>
      <c r="P186" s="54"/>
      <c r="Q186" s="54"/>
      <c r="R186" s="54"/>
    </row>
    <row r="187" spans="9:18" ht="12.75">
      <c r="I187" s="227" t="s">
        <v>18</v>
      </c>
      <c r="J187" s="228"/>
      <c r="K187" s="228"/>
      <c r="L187" s="15">
        <v>405</v>
      </c>
      <c r="P187" s="54"/>
      <c r="Q187" s="54"/>
      <c r="R187" s="54"/>
    </row>
    <row r="188" spans="9:18" ht="13.5" thickBot="1">
      <c r="I188" s="191" t="s">
        <v>19</v>
      </c>
      <c r="J188" s="192"/>
      <c r="K188" s="192"/>
      <c r="L188" s="27">
        <v>512</v>
      </c>
      <c r="P188" s="54"/>
      <c r="Q188" s="54"/>
      <c r="R188" s="54"/>
    </row>
    <row r="189" spans="9:16" ht="15.75" thickBot="1">
      <c r="I189" s="240" t="s">
        <v>16</v>
      </c>
      <c r="J189" s="241"/>
      <c r="K189" s="241"/>
      <c r="L189" s="26">
        <f>SUM(L182,L186,L187,L188)</f>
        <v>3309</v>
      </c>
      <c r="P189" s="97"/>
    </row>
    <row r="190" ht="13.5" thickBot="1"/>
    <row r="191" spans="1:13" ht="15.75" thickBot="1">
      <c r="A191" s="195" t="s">
        <v>26</v>
      </c>
      <c r="B191" s="195"/>
      <c r="C191" s="195"/>
      <c r="D191" s="195"/>
      <c r="E191" s="195"/>
      <c r="F191" s="195"/>
      <c r="G191" s="195"/>
      <c r="H191" s="195"/>
      <c r="I191" s="195"/>
      <c r="J191" s="195"/>
      <c r="K191" s="195"/>
      <c r="L191" s="195"/>
      <c r="M191" s="137"/>
    </row>
    <row r="192" spans="1:12" ht="13.5" thickBot="1">
      <c r="A192" s="231" t="s">
        <v>3</v>
      </c>
      <c r="B192" s="231" t="s">
        <v>4</v>
      </c>
      <c r="C192" s="234" t="s">
        <v>5</v>
      </c>
      <c r="D192" s="234"/>
      <c r="E192" s="234"/>
      <c r="F192" s="234" t="s">
        <v>6</v>
      </c>
      <c r="G192" s="234"/>
      <c r="H192" s="234"/>
      <c r="I192" s="234" t="s">
        <v>7</v>
      </c>
      <c r="J192" s="234"/>
      <c r="K192" s="234"/>
      <c r="L192" s="231" t="s">
        <v>8</v>
      </c>
    </row>
    <row r="193" spans="1:12" ht="13.5" thickBot="1">
      <c r="A193" s="246"/>
      <c r="B193" s="231"/>
      <c r="C193" s="113" t="s">
        <v>13</v>
      </c>
      <c r="D193" s="113" t="s">
        <v>15</v>
      </c>
      <c r="E193" s="114" t="s">
        <v>14</v>
      </c>
      <c r="F193" s="113" t="s">
        <v>13</v>
      </c>
      <c r="G193" s="113" t="s">
        <v>15</v>
      </c>
      <c r="H193" s="114" t="s">
        <v>14</v>
      </c>
      <c r="I193" s="115" t="s">
        <v>13</v>
      </c>
      <c r="J193" s="113" t="s">
        <v>15</v>
      </c>
      <c r="K193" s="114" t="s">
        <v>14</v>
      </c>
      <c r="L193" s="231"/>
    </row>
    <row r="194" spans="1:12" ht="12.75">
      <c r="A194" s="259" t="s">
        <v>65</v>
      </c>
      <c r="B194" s="108" t="s">
        <v>9</v>
      </c>
      <c r="C194" s="51">
        <v>32</v>
      </c>
      <c r="D194" s="41">
        <v>22</v>
      </c>
      <c r="E194" s="44">
        <f aca="true" t="shared" si="45" ref="E194:E208">SUM(C194:D194)</f>
        <v>54</v>
      </c>
      <c r="F194" s="48">
        <v>17</v>
      </c>
      <c r="G194" s="41">
        <v>17</v>
      </c>
      <c r="H194" s="45">
        <f aca="true" t="shared" si="46" ref="H194:H208">SUM(F194:G194)</f>
        <v>34</v>
      </c>
      <c r="I194" s="58">
        <f aca="true" t="shared" si="47" ref="I194:I207">SUM(C194+F194)</f>
        <v>49</v>
      </c>
      <c r="J194" s="51">
        <f aca="true" t="shared" si="48" ref="J194:J207">SUM(D194+G194)</f>
        <v>39</v>
      </c>
      <c r="K194" s="44">
        <f aca="true" t="shared" si="49" ref="K194:K208">SUM(I194:J194)</f>
        <v>88</v>
      </c>
      <c r="L194" s="120">
        <f aca="true" t="shared" si="50" ref="L194:L208">K194</f>
        <v>88</v>
      </c>
    </row>
    <row r="195" spans="1:12" ht="12.75">
      <c r="A195" s="259"/>
      <c r="B195" s="13" t="s">
        <v>10</v>
      </c>
      <c r="C195" s="34">
        <v>41</v>
      </c>
      <c r="D195" s="7">
        <v>21</v>
      </c>
      <c r="E195" s="35">
        <f t="shared" si="45"/>
        <v>62</v>
      </c>
      <c r="F195" s="9">
        <v>0</v>
      </c>
      <c r="G195" s="7">
        <v>1</v>
      </c>
      <c r="H195" s="8">
        <f t="shared" si="46"/>
        <v>1</v>
      </c>
      <c r="I195" s="55">
        <f t="shared" si="47"/>
        <v>41</v>
      </c>
      <c r="J195" s="7">
        <f t="shared" si="48"/>
        <v>22</v>
      </c>
      <c r="K195" s="35">
        <f t="shared" si="49"/>
        <v>63</v>
      </c>
      <c r="L195" s="47">
        <f t="shared" si="50"/>
        <v>63</v>
      </c>
    </row>
    <row r="196" spans="1:12" ht="12.75">
      <c r="A196" s="259"/>
      <c r="B196" s="13" t="s">
        <v>11</v>
      </c>
      <c r="C196" s="34">
        <v>25</v>
      </c>
      <c r="D196" s="7">
        <v>10</v>
      </c>
      <c r="E196" s="35">
        <f t="shared" si="45"/>
        <v>35</v>
      </c>
      <c r="F196" s="9">
        <v>0</v>
      </c>
      <c r="G196" s="7">
        <v>0</v>
      </c>
      <c r="H196" s="8">
        <f t="shared" si="46"/>
        <v>0</v>
      </c>
      <c r="I196" s="55">
        <f t="shared" si="47"/>
        <v>25</v>
      </c>
      <c r="J196" s="7">
        <f t="shared" si="48"/>
        <v>10</v>
      </c>
      <c r="K196" s="35">
        <f t="shared" si="49"/>
        <v>35</v>
      </c>
      <c r="L196" s="47">
        <f t="shared" si="50"/>
        <v>35</v>
      </c>
    </row>
    <row r="197" spans="1:14" s="97" customFormat="1" ht="12.75">
      <c r="A197" s="260"/>
      <c r="B197" s="71" t="s">
        <v>12</v>
      </c>
      <c r="C197" s="56">
        <v>20</v>
      </c>
      <c r="D197" s="68">
        <v>0</v>
      </c>
      <c r="E197" s="61">
        <f t="shared" si="45"/>
        <v>20</v>
      </c>
      <c r="F197" s="69">
        <v>0</v>
      </c>
      <c r="G197" s="68">
        <v>0</v>
      </c>
      <c r="H197" s="76">
        <f t="shared" si="46"/>
        <v>0</v>
      </c>
      <c r="I197" s="55">
        <f t="shared" si="47"/>
        <v>20</v>
      </c>
      <c r="J197" s="60">
        <f t="shared" si="48"/>
        <v>0</v>
      </c>
      <c r="K197" s="61">
        <f t="shared" si="49"/>
        <v>20</v>
      </c>
      <c r="L197" s="72">
        <f t="shared" si="50"/>
        <v>20</v>
      </c>
      <c r="N197" s="136"/>
    </row>
    <row r="198" spans="1:12" ht="13.5" thickBot="1">
      <c r="A198" s="31" t="s">
        <v>16</v>
      </c>
      <c r="B198" s="14"/>
      <c r="C198" s="17">
        <f>SUM(C194:C197)</f>
        <v>118</v>
      </c>
      <c r="D198" s="18">
        <f>SUM(D194:D197)</f>
        <v>53</v>
      </c>
      <c r="E198" s="19">
        <f t="shared" si="45"/>
        <v>171</v>
      </c>
      <c r="F198" s="5">
        <f>SUM(F194:F197)</f>
        <v>17</v>
      </c>
      <c r="G198" s="18">
        <f>SUM(G194:G197)</f>
        <v>18</v>
      </c>
      <c r="H198" s="20">
        <f t="shared" si="46"/>
        <v>35</v>
      </c>
      <c r="I198" s="57">
        <f t="shared" si="47"/>
        <v>135</v>
      </c>
      <c r="J198" s="18">
        <f t="shared" si="48"/>
        <v>71</v>
      </c>
      <c r="K198" s="19">
        <f t="shared" si="49"/>
        <v>206</v>
      </c>
      <c r="L198" s="49">
        <f t="shared" si="50"/>
        <v>206</v>
      </c>
    </row>
    <row r="199" spans="1:12" ht="12.75">
      <c r="A199" s="261" t="s">
        <v>66</v>
      </c>
      <c r="B199" s="13" t="s">
        <v>9</v>
      </c>
      <c r="C199" s="51">
        <v>30</v>
      </c>
      <c r="D199" s="41">
        <v>18</v>
      </c>
      <c r="E199" s="44">
        <f t="shared" si="45"/>
        <v>48</v>
      </c>
      <c r="F199" s="48">
        <v>13</v>
      </c>
      <c r="G199" s="41">
        <v>12</v>
      </c>
      <c r="H199" s="45">
        <f t="shared" si="46"/>
        <v>25</v>
      </c>
      <c r="I199" s="58">
        <f t="shared" si="47"/>
        <v>43</v>
      </c>
      <c r="J199" s="41">
        <f t="shared" si="48"/>
        <v>30</v>
      </c>
      <c r="K199" s="44">
        <f t="shared" si="49"/>
        <v>73</v>
      </c>
      <c r="L199" s="120">
        <f t="shared" si="50"/>
        <v>73</v>
      </c>
    </row>
    <row r="200" spans="1:12" ht="12.75">
      <c r="A200" s="259"/>
      <c r="B200" s="13" t="s">
        <v>10</v>
      </c>
      <c r="C200" s="34">
        <v>29</v>
      </c>
      <c r="D200" s="7">
        <v>29</v>
      </c>
      <c r="E200" s="35">
        <f t="shared" si="45"/>
        <v>58</v>
      </c>
      <c r="F200" s="9">
        <v>0</v>
      </c>
      <c r="G200" s="7">
        <v>1</v>
      </c>
      <c r="H200" s="8">
        <f t="shared" si="46"/>
        <v>1</v>
      </c>
      <c r="I200" s="55">
        <f t="shared" si="47"/>
        <v>29</v>
      </c>
      <c r="J200" s="7">
        <f t="shared" si="48"/>
        <v>30</v>
      </c>
      <c r="K200" s="35">
        <f t="shared" si="49"/>
        <v>59</v>
      </c>
      <c r="L200" s="47">
        <f t="shared" si="50"/>
        <v>59</v>
      </c>
    </row>
    <row r="201" spans="1:12" ht="12.75">
      <c r="A201" s="259"/>
      <c r="B201" s="13" t="s">
        <v>11</v>
      </c>
      <c r="C201" s="34">
        <v>35</v>
      </c>
      <c r="D201" s="7">
        <v>20</v>
      </c>
      <c r="E201" s="35">
        <f t="shared" si="45"/>
        <v>55</v>
      </c>
      <c r="F201" s="9">
        <v>0</v>
      </c>
      <c r="G201" s="7">
        <v>0</v>
      </c>
      <c r="H201" s="8">
        <f t="shared" si="46"/>
        <v>0</v>
      </c>
      <c r="I201" s="55">
        <f t="shared" si="47"/>
        <v>35</v>
      </c>
      <c r="J201" s="7">
        <f t="shared" si="48"/>
        <v>20</v>
      </c>
      <c r="K201" s="35">
        <f t="shared" si="49"/>
        <v>55</v>
      </c>
      <c r="L201" s="47">
        <f t="shared" si="50"/>
        <v>55</v>
      </c>
    </row>
    <row r="202" spans="1:14" s="139" customFormat="1" ht="12.75">
      <c r="A202" s="260"/>
      <c r="B202" s="86" t="s">
        <v>12</v>
      </c>
      <c r="C202" s="87">
        <v>20</v>
      </c>
      <c r="D202" s="88">
        <v>0</v>
      </c>
      <c r="E202" s="89">
        <f t="shared" si="45"/>
        <v>20</v>
      </c>
      <c r="F202" s="90">
        <v>0</v>
      </c>
      <c r="G202" s="88">
        <v>0</v>
      </c>
      <c r="H202" s="91">
        <f t="shared" si="46"/>
        <v>0</v>
      </c>
      <c r="I202" s="92">
        <f t="shared" si="47"/>
        <v>20</v>
      </c>
      <c r="J202" s="93">
        <f t="shared" si="48"/>
        <v>0</v>
      </c>
      <c r="K202" s="89">
        <f t="shared" si="49"/>
        <v>20</v>
      </c>
      <c r="L202" s="183">
        <f t="shared" si="50"/>
        <v>20</v>
      </c>
      <c r="N202" s="136"/>
    </row>
    <row r="203" spans="1:12" ht="13.5" thickBot="1">
      <c r="A203" s="31" t="s">
        <v>16</v>
      </c>
      <c r="B203" s="14"/>
      <c r="C203" s="17">
        <f>SUM(C199:C202)</f>
        <v>114</v>
      </c>
      <c r="D203" s="18">
        <f>SUM(D199:D202)</f>
        <v>67</v>
      </c>
      <c r="E203" s="19">
        <f t="shared" si="45"/>
        <v>181</v>
      </c>
      <c r="F203" s="5">
        <f>SUM(F199:F202)</f>
        <v>13</v>
      </c>
      <c r="G203" s="18">
        <f>SUM(G199:G202)</f>
        <v>13</v>
      </c>
      <c r="H203" s="19">
        <f t="shared" si="46"/>
        <v>26</v>
      </c>
      <c r="I203" s="57">
        <f t="shared" si="47"/>
        <v>127</v>
      </c>
      <c r="J203" s="18">
        <f t="shared" si="48"/>
        <v>80</v>
      </c>
      <c r="K203" s="19">
        <f t="shared" si="49"/>
        <v>207</v>
      </c>
      <c r="L203" s="49">
        <f t="shared" si="50"/>
        <v>207</v>
      </c>
    </row>
    <row r="204" spans="1:12" ht="12.75">
      <c r="A204" s="263" t="s">
        <v>67</v>
      </c>
      <c r="B204" s="13" t="s">
        <v>9</v>
      </c>
      <c r="C204" s="51">
        <v>30</v>
      </c>
      <c r="D204" s="41">
        <v>19</v>
      </c>
      <c r="E204" s="44">
        <f t="shared" si="45"/>
        <v>49</v>
      </c>
      <c r="F204" s="48">
        <v>20</v>
      </c>
      <c r="G204" s="41">
        <v>7</v>
      </c>
      <c r="H204" s="44">
        <f t="shared" si="46"/>
        <v>27</v>
      </c>
      <c r="I204" s="58">
        <f t="shared" si="47"/>
        <v>50</v>
      </c>
      <c r="J204" s="41">
        <f t="shared" si="48"/>
        <v>26</v>
      </c>
      <c r="K204" s="44">
        <f t="shared" si="49"/>
        <v>76</v>
      </c>
      <c r="L204" s="52">
        <f t="shared" si="50"/>
        <v>76</v>
      </c>
    </row>
    <row r="205" spans="1:12" ht="12.75">
      <c r="A205" s="244"/>
      <c r="B205" s="13" t="s">
        <v>10</v>
      </c>
      <c r="C205" s="34">
        <v>27</v>
      </c>
      <c r="D205" s="7">
        <v>29</v>
      </c>
      <c r="E205" s="35">
        <f t="shared" si="45"/>
        <v>56</v>
      </c>
      <c r="F205" s="9">
        <v>0</v>
      </c>
      <c r="G205" s="7">
        <v>2</v>
      </c>
      <c r="H205" s="35">
        <f t="shared" si="46"/>
        <v>2</v>
      </c>
      <c r="I205" s="55">
        <f t="shared" si="47"/>
        <v>27</v>
      </c>
      <c r="J205" s="7">
        <f t="shared" si="48"/>
        <v>31</v>
      </c>
      <c r="K205" s="35">
        <f t="shared" si="49"/>
        <v>58</v>
      </c>
      <c r="L205" s="21">
        <f t="shared" si="50"/>
        <v>58</v>
      </c>
    </row>
    <row r="206" spans="1:12" ht="12.75">
      <c r="A206" s="244"/>
      <c r="B206" s="13" t="s">
        <v>11</v>
      </c>
      <c r="C206" s="34">
        <v>24</v>
      </c>
      <c r="D206" s="7">
        <v>4</v>
      </c>
      <c r="E206" s="35">
        <f t="shared" si="45"/>
        <v>28</v>
      </c>
      <c r="F206" s="9">
        <v>0</v>
      </c>
      <c r="G206" s="7">
        <v>0</v>
      </c>
      <c r="H206" s="35">
        <f t="shared" si="46"/>
        <v>0</v>
      </c>
      <c r="I206" s="55">
        <f t="shared" si="47"/>
        <v>24</v>
      </c>
      <c r="J206" s="7">
        <f t="shared" si="48"/>
        <v>4</v>
      </c>
      <c r="K206" s="35">
        <f t="shared" si="49"/>
        <v>28</v>
      </c>
      <c r="L206" s="21">
        <f t="shared" si="50"/>
        <v>28</v>
      </c>
    </row>
    <row r="207" spans="1:14" s="97" customFormat="1" ht="12.75">
      <c r="A207" s="245"/>
      <c r="B207" s="71" t="s">
        <v>12</v>
      </c>
      <c r="C207" s="56">
        <v>19</v>
      </c>
      <c r="D207" s="68">
        <v>0</v>
      </c>
      <c r="E207" s="61">
        <f t="shared" si="45"/>
        <v>19</v>
      </c>
      <c r="F207" s="69">
        <v>0</v>
      </c>
      <c r="G207" s="68">
        <v>0</v>
      </c>
      <c r="H207" s="61">
        <f t="shared" si="46"/>
        <v>0</v>
      </c>
      <c r="I207" s="55">
        <f t="shared" si="47"/>
        <v>19</v>
      </c>
      <c r="J207" s="60">
        <f t="shared" si="48"/>
        <v>0</v>
      </c>
      <c r="K207" s="61">
        <f t="shared" si="49"/>
        <v>19</v>
      </c>
      <c r="L207" s="63">
        <f t="shared" si="50"/>
        <v>19</v>
      </c>
      <c r="N207" s="136"/>
    </row>
    <row r="208" spans="1:12" ht="13.5" thickBot="1">
      <c r="A208" s="31" t="s">
        <v>16</v>
      </c>
      <c r="B208" s="14"/>
      <c r="C208" s="17">
        <f>SUM(C204:C207)</f>
        <v>100</v>
      </c>
      <c r="D208" s="18">
        <f>SUM(D204:D207)</f>
        <v>52</v>
      </c>
      <c r="E208" s="35">
        <f t="shared" si="45"/>
        <v>152</v>
      </c>
      <c r="F208" s="17">
        <f>SUM(F204:F207)</f>
        <v>20</v>
      </c>
      <c r="G208" s="18">
        <f>SUM(G204:G207)</f>
        <v>9</v>
      </c>
      <c r="H208" s="35">
        <f t="shared" si="46"/>
        <v>29</v>
      </c>
      <c r="I208" s="57">
        <f>SUM(I204:I207)</f>
        <v>120</v>
      </c>
      <c r="J208" s="18">
        <f>SUM(J204:J207)</f>
        <v>61</v>
      </c>
      <c r="K208" s="35">
        <f t="shared" si="49"/>
        <v>181</v>
      </c>
      <c r="L208" s="21">
        <f t="shared" si="50"/>
        <v>181</v>
      </c>
    </row>
    <row r="209" spans="1:12" ht="13.5" thickBot="1">
      <c r="A209" s="232" t="s">
        <v>17</v>
      </c>
      <c r="B209" s="233"/>
      <c r="C209" s="38">
        <f>SUM(C208,C203,C198)</f>
        <v>332</v>
      </c>
      <c r="D209" s="6">
        <f aca="true" t="shared" si="51" ref="D209:J209">SUM(D208,D203,D198)</f>
        <v>172</v>
      </c>
      <c r="E209" s="22">
        <f t="shared" si="51"/>
        <v>504</v>
      </c>
      <c r="F209" s="38">
        <f t="shared" si="51"/>
        <v>50</v>
      </c>
      <c r="G209" s="6">
        <f t="shared" si="51"/>
        <v>40</v>
      </c>
      <c r="H209" s="22">
        <f t="shared" si="51"/>
        <v>90</v>
      </c>
      <c r="I209" s="100">
        <f t="shared" si="51"/>
        <v>382</v>
      </c>
      <c r="J209" s="6">
        <f t="shared" si="51"/>
        <v>212</v>
      </c>
      <c r="K209" s="22">
        <f>SUM(I209+J209)</f>
        <v>594</v>
      </c>
      <c r="L209" s="11">
        <f>SUM(L198+L203+L208)</f>
        <v>594</v>
      </c>
    </row>
    <row r="210" spans="9:12" ht="12.75">
      <c r="I210" s="227" t="s">
        <v>18</v>
      </c>
      <c r="J210" s="228"/>
      <c r="K210" s="228"/>
      <c r="L210" s="15">
        <v>32</v>
      </c>
    </row>
    <row r="211" spans="9:12" ht="13.5" thickBot="1">
      <c r="I211" s="191" t="s">
        <v>19</v>
      </c>
      <c r="J211" s="192"/>
      <c r="K211" s="192"/>
      <c r="L211" s="27">
        <v>53</v>
      </c>
    </row>
    <row r="212" spans="9:12" ht="15.75" thickBot="1">
      <c r="I212" s="240" t="s">
        <v>16</v>
      </c>
      <c r="J212" s="241"/>
      <c r="K212" s="241"/>
      <c r="L212" s="26">
        <f>SUM(L209:L211)</f>
        <v>679</v>
      </c>
    </row>
    <row r="213" spans="9:12" ht="15.75" thickBot="1">
      <c r="I213" s="101"/>
      <c r="J213" s="42"/>
      <c r="K213" s="42"/>
      <c r="L213" s="43"/>
    </row>
    <row r="214" spans="1:12" ht="15.75" thickBot="1">
      <c r="A214" s="195" t="s">
        <v>27</v>
      </c>
      <c r="B214" s="195"/>
      <c r="C214" s="195"/>
      <c r="D214" s="195"/>
      <c r="E214" s="195"/>
      <c r="F214" s="195"/>
      <c r="G214" s="195"/>
      <c r="H214" s="195"/>
      <c r="I214" s="195"/>
      <c r="J214" s="195"/>
      <c r="K214" s="195"/>
      <c r="L214" s="195"/>
    </row>
    <row r="215" spans="1:12" ht="13.5" thickBot="1">
      <c r="A215" s="231" t="s">
        <v>3</v>
      </c>
      <c r="B215" s="231" t="s">
        <v>4</v>
      </c>
      <c r="C215" s="234" t="s">
        <v>5</v>
      </c>
      <c r="D215" s="234"/>
      <c r="E215" s="234"/>
      <c r="F215" s="234" t="s">
        <v>6</v>
      </c>
      <c r="G215" s="234"/>
      <c r="H215" s="234"/>
      <c r="I215" s="234" t="s">
        <v>7</v>
      </c>
      <c r="J215" s="234"/>
      <c r="K215" s="234"/>
      <c r="L215" s="231" t="s">
        <v>8</v>
      </c>
    </row>
    <row r="216" spans="1:12" ht="13.5" thickBot="1">
      <c r="A216" s="246"/>
      <c r="B216" s="231"/>
      <c r="C216" s="113" t="s">
        <v>13</v>
      </c>
      <c r="D216" s="113" t="s">
        <v>15</v>
      </c>
      <c r="E216" s="114" t="s">
        <v>14</v>
      </c>
      <c r="F216" s="113" t="s">
        <v>13</v>
      </c>
      <c r="G216" s="113" t="s">
        <v>15</v>
      </c>
      <c r="H216" s="114" t="s">
        <v>14</v>
      </c>
      <c r="I216" s="115" t="s">
        <v>13</v>
      </c>
      <c r="J216" s="113" t="s">
        <v>15</v>
      </c>
      <c r="K216" s="114" t="s">
        <v>14</v>
      </c>
      <c r="L216" s="231"/>
    </row>
    <row r="217" spans="1:12" ht="12.75">
      <c r="A217" s="235"/>
      <c r="B217" s="108" t="s">
        <v>9</v>
      </c>
      <c r="C217" s="36">
        <v>77</v>
      </c>
      <c r="D217" s="37">
        <v>45</v>
      </c>
      <c r="E217" s="116">
        <f aca="true" t="shared" si="52" ref="E217:E222">SUM(C217:D217)</f>
        <v>122</v>
      </c>
      <c r="F217" s="36">
        <v>79</v>
      </c>
      <c r="G217" s="37">
        <v>1</v>
      </c>
      <c r="H217" s="116">
        <f aca="true" t="shared" si="53" ref="H217:H222">SUM(F217:G217)</f>
        <v>80</v>
      </c>
      <c r="I217" s="118">
        <f aca="true" t="shared" si="54" ref="I217:I222">SUM(C217+F217)</f>
        <v>156</v>
      </c>
      <c r="J217" s="37">
        <f aca="true" t="shared" si="55" ref="J217:J222">SUM(D217+G217)</f>
        <v>46</v>
      </c>
      <c r="K217" s="116">
        <f aca="true" t="shared" si="56" ref="K217:K222">SUM(I217:J217)</f>
        <v>202</v>
      </c>
      <c r="L217" s="120">
        <f aca="true" t="shared" si="57" ref="L217:L233">K217</f>
        <v>202</v>
      </c>
    </row>
    <row r="218" spans="1:12" ht="12.75">
      <c r="A218" s="235"/>
      <c r="B218" s="13" t="s">
        <v>10</v>
      </c>
      <c r="C218" s="34">
        <v>207</v>
      </c>
      <c r="D218" s="7">
        <v>323</v>
      </c>
      <c r="E218" s="35">
        <f t="shared" si="52"/>
        <v>530</v>
      </c>
      <c r="F218" s="34">
        <v>0</v>
      </c>
      <c r="G218" s="7">
        <v>0</v>
      </c>
      <c r="H218" s="35">
        <f t="shared" si="53"/>
        <v>0</v>
      </c>
      <c r="I218" s="55">
        <f t="shared" si="54"/>
        <v>207</v>
      </c>
      <c r="J218" s="7">
        <f t="shared" si="55"/>
        <v>323</v>
      </c>
      <c r="K218" s="35">
        <f t="shared" si="56"/>
        <v>530</v>
      </c>
      <c r="L218" s="47">
        <f t="shared" si="57"/>
        <v>530</v>
      </c>
    </row>
    <row r="219" spans="1:12" ht="12.75">
      <c r="A219" s="235"/>
      <c r="B219" s="13" t="s">
        <v>11</v>
      </c>
      <c r="C219" s="34">
        <v>169</v>
      </c>
      <c r="D219" s="7">
        <v>89</v>
      </c>
      <c r="E219" s="35">
        <f t="shared" si="52"/>
        <v>258</v>
      </c>
      <c r="F219" s="34">
        <v>1</v>
      </c>
      <c r="G219" s="7">
        <v>0</v>
      </c>
      <c r="H219" s="35">
        <f t="shared" si="53"/>
        <v>1</v>
      </c>
      <c r="I219" s="55">
        <f t="shared" si="54"/>
        <v>170</v>
      </c>
      <c r="J219" s="7">
        <f t="shared" si="55"/>
        <v>89</v>
      </c>
      <c r="K219" s="35">
        <f t="shared" si="56"/>
        <v>259</v>
      </c>
      <c r="L219" s="47">
        <f t="shared" si="57"/>
        <v>259</v>
      </c>
    </row>
    <row r="220" spans="1:14" s="97" customFormat="1" ht="12.75">
      <c r="A220" s="235"/>
      <c r="B220" s="71" t="s">
        <v>12</v>
      </c>
      <c r="C220" s="55">
        <v>81</v>
      </c>
      <c r="D220" s="60">
        <v>24</v>
      </c>
      <c r="E220" s="61">
        <f t="shared" si="52"/>
        <v>105</v>
      </c>
      <c r="F220" s="55">
        <v>0</v>
      </c>
      <c r="G220" s="60">
        <v>0</v>
      </c>
      <c r="H220" s="61">
        <f t="shared" si="53"/>
        <v>0</v>
      </c>
      <c r="I220" s="55">
        <f t="shared" si="54"/>
        <v>81</v>
      </c>
      <c r="J220" s="60">
        <f t="shared" si="55"/>
        <v>24</v>
      </c>
      <c r="K220" s="61">
        <f t="shared" si="56"/>
        <v>105</v>
      </c>
      <c r="L220" s="72">
        <f t="shared" si="57"/>
        <v>105</v>
      </c>
      <c r="N220" s="136"/>
    </row>
    <row r="221" spans="1:14" s="97" customFormat="1" ht="12.75">
      <c r="A221" s="235"/>
      <c r="B221" s="96" t="s">
        <v>60</v>
      </c>
      <c r="C221" s="55">
        <v>148</v>
      </c>
      <c r="D221" s="60">
        <v>3</v>
      </c>
      <c r="E221" s="61">
        <f t="shared" si="52"/>
        <v>151</v>
      </c>
      <c r="F221" s="55">
        <v>0</v>
      </c>
      <c r="G221" s="60">
        <v>0</v>
      </c>
      <c r="H221" s="61">
        <f t="shared" si="53"/>
        <v>0</v>
      </c>
      <c r="I221" s="55">
        <f t="shared" si="54"/>
        <v>148</v>
      </c>
      <c r="J221" s="60">
        <f t="shared" si="55"/>
        <v>3</v>
      </c>
      <c r="K221" s="61">
        <f t="shared" si="56"/>
        <v>151</v>
      </c>
      <c r="L221" s="72">
        <f t="shared" si="57"/>
        <v>151</v>
      </c>
      <c r="N221" s="136"/>
    </row>
    <row r="222" spans="1:12" ht="12.75">
      <c r="A222" s="236"/>
      <c r="B222" s="23" t="s">
        <v>61</v>
      </c>
      <c r="C222" s="34">
        <v>75</v>
      </c>
      <c r="D222" s="7">
        <v>0</v>
      </c>
      <c r="E222" s="35">
        <f t="shared" si="52"/>
        <v>75</v>
      </c>
      <c r="F222" s="34">
        <v>0</v>
      </c>
      <c r="G222" s="7">
        <v>0</v>
      </c>
      <c r="H222" s="35">
        <f t="shared" si="53"/>
        <v>0</v>
      </c>
      <c r="I222" s="55">
        <f t="shared" si="54"/>
        <v>75</v>
      </c>
      <c r="J222" s="7">
        <f t="shared" si="55"/>
        <v>0</v>
      </c>
      <c r="K222" s="35">
        <f t="shared" si="56"/>
        <v>75</v>
      </c>
      <c r="L222" s="47">
        <f t="shared" si="57"/>
        <v>75</v>
      </c>
    </row>
    <row r="223" spans="1:12" ht="13.5" thickBot="1">
      <c r="A223" s="31" t="s">
        <v>16</v>
      </c>
      <c r="B223" s="14"/>
      <c r="C223" s="46">
        <f>SUM(C217:C222)</f>
        <v>757</v>
      </c>
      <c r="D223" s="128">
        <f aca="true" t="shared" si="58" ref="D223:K223">SUM(D217:D222)</f>
        <v>484</v>
      </c>
      <c r="E223" s="27">
        <f t="shared" si="58"/>
        <v>1241</v>
      </c>
      <c r="F223" s="46">
        <f t="shared" si="58"/>
        <v>80</v>
      </c>
      <c r="G223" s="128">
        <f t="shared" si="58"/>
        <v>1</v>
      </c>
      <c r="H223" s="27">
        <f t="shared" si="58"/>
        <v>81</v>
      </c>
      <c r="I223" s="102">
        <f t="shared" si="58"/>
        <v>837</v>
      </c>
      <c r="J223" s="128">
        <f t="shared" si="58"/>
        <v>485</v>
      </c>
      <c r="K223" s="27">
        <f t="shared" si="58"/>
        <v>1322</v>
      </c>
      <c r="L223" s="49">
        <f t="shared" si="57"/>
        <v>1322</v>
      </c>
    </row>
    <row r="224" spans="1:12" ht="12.75">
      <c r="A224" s="262" t="s">
        <v>28</v>
      </c>
      <c r="B224" s="13" t="s">
        <v>9</v>
      </c>
      <c r="C224" s="36">
        <v>0</v>
      </c>
      <c r="D224" s="37">
        <v>0</v>
      </c>
      <c r="E224" s="116">
        <f>SUM(C224:D224)</f>
        <v>0</v>
      </c>
      <c r="F224" s="36">
        <v>140</v>
      </c>
      <c r="G224" s="37">
        <v>0</v>
      </c>
      <c r="H224" s="116">
        <f>SUM(F224:G224)</f>
        <v>140</v>
      </c>
      <c r="I224" s="118">
        <f aca="true" t="shared" si="59" ref="I224:J227">SUM(C224+F224)</f>
        <v>140</v>
      </c>
      <c r="J224" s="37">
        <f t="shared" si="59"/>
        <v>0</v>
      </c>
      <c r="K224" s="116">
        <f>SUM(I224:J224)</f>
        <v>140</v>
      </c>
      <c r="L224" s="120">
        <f t="shared" si="57"/>
        <v>140</v>
      </c>
    </row>
    <row r="225" spans="1:12" ht="12.75">
      <c r="A225" s="259"/>
      <c r="B225" s="13" t="s">
        <v>10</v>
      </c>
      <c r="C225" s="34">
        <v>1</v>
      </c>
      <c r="D225" s="7">
        <v>59</v>
      </c>
      <c r="E225" s="35">
        <f>SUM(C225:D225)</f>
        <v>60</v>
      </c>
      <c r="F225" s="34">
        <v>0</v>
      </c>
      <c r="G225" s="7">
        <v>0</v>
      </c>
      <c r="H225" s="35">
        <f>SUM(F225:G225)</f>
        <v>0</v>
      </c>
      <c r="I225" s="55">
        <f t="shared" si="59"/>
        <v>1</v>
      </c>
      <c r="J225" s="7">
        <f t="shared" si="59"/>
        <v>59</v>
      </c>
      <c r="K225" s="35">
        <f>SUM(I225:J225)</f>
        <v>60</v>
      </c>
      <c r="L225" s="47">
        <f t="shared" si="57"/>
        <v>60</v>
      </c>
    </row>
    <row r="226" spans="1:12" ht="12.75">
      <c r="A226" s="259"/>
      <c r="B226" s="13" t="s">
        <v>11</v>
      </c>
      <c r="C226" s="34">
        <v>17</v>
      </c>
      <c r="D226" s="7">
        <v>5</v>
      </c>
      <c r="E226" s="35">
        <f>SUM(C226:D226)</f>
        <v>22</v>
      </c>
      <c r="F226" s="34">
        <v>0</v>
      </c>
      <c r="G226" s="7">
        <v>0</v>
      </c>
      <c r="H226" s="35">
        <f>SUM(F226:G226)</f>
        <v>0</v>
      </c>
      <c r="I226" s="55">
        <f t="shared" si="59"/>
        <v>17</v>
      </c>
      <c r="J226" s="7">
        <f t="shared" si="59"/>
        <v>5</v>
      </c>
      <c r="K226" s="35">
        <f>SUM(I226:J226)</f>
        <v>22</v>
      </c>
      <c r="L226" s="47">
        <f t="shared" si="57"/>
        <v>22</v>
      </c>
    </row>
    <row r="227" spans="1:14" s="97" customFormat="1" ht="12.75">
      <c r="A227" s="260"/>
      <c r="B227" s="71" t="s">
        <v>12</v>
      </c>
      <c r="C227" s="55">
        <v>28</v>
      </c>
      <c r="D227" s="60">
        <v>0</v>
      </c>
      <c r="E227" s="61">
        <f>SUM(C227:D227)</f>
        <v>28</v>
      </c>
      <c r="F227" s="55">
        <v>0</v>
      </c>
      <c r="G227" s="60">
        <v>0</v>
      </c>
      <c r="H227" s="61">
        <f>SUM(F227:G227)</f>
        <v>0</v>
      </c>
      <c r="I227" s="55">
        <f t="shared" si="59"/>
        <v>28</v>
      </c>
      <c r="J227" s="60">
        <f t="shared" si="59"/>
        <v>0</v>
      </c>
      <c r="K227" s="61">
        <f>SUM(I227:J227)</f>
        <v>28</v>
      </c>
      <c r="L227" s="72">
        <f t="shared" si="57"/>
        <v>28</v>
      </c>
      <c r="N227" s="136"/>
    </row>
    <row r="228" spans="1:12" ht="13.5" thickBot="1">
      <c r="A228" s="31" t="s">
        <v>16</v>
      </c>
      <c r="B228" s="14"/>
      <c r="C228" s="46">
        <f>SUM(C224:C227)</f>
        <v>46</v>
      </c>
      <c r="D228" s="128">
        <f aca="true" t="shared" si="60" ref="D228:K228">SUM(D224:D227)</f>
        <v>64</v>
      </c>
      <c r="E228" s="27">
        <f t="shared" si="60"/>
        <v>110</v>
      </c>
      <c r="F228" s="46">
        <f t="shared" si="60"/>
        <v>140</v>
      </c>
      <c r="G228" s="128">
        <f t="shared" si="60"/>
        <v>0</v>
      </c>
      <c r="H228" s="27">
        <f t="shared" si="60"/>
        <v>140</v>
      </c>
      <c r="I228" s="102">
        <f t="shared" si="60"/>
        <v>186</v>
      </c>
      <c r="J228" s="128">
        <f t="shared" si="60"/>
        <v>64</v>
      </c>
      <c r="K228" s="27">
        <f t="shared" si="60"/>
        <v>250</v>
      </c>
      <c r="L228" s="49">
        <f t="shared" si="57"/>
        <v>250</v>
      </c>
    </row>
    <row r="229" spans="1:14" s="97" customFormat="1" ht="12.75">
      <c r="A229" s="262" t="s">
        <v>21</v>
      </c>
      <c r="B229" s="98" t="s">
        <v>9</v>
      </c>
      <c r="C229" s="270"/>
      <c r="D229" s="271"/>
      <c r="E229" s="271"/>
      <c r="F229" s="271"/>
      <c r="G229" s="271"/>
      <c r="H229" s="272"/>
      <c r="I229" s="118">
        <v>15</v>
      </c>
      <c r="J229" s="129">
        <v>70</v>
      </c>
      <c r="K229" s="130">
        <f>SUM(I229:J229)</f>
        <v>85</v>
      </c>
      <c r="L229" s="63">
        <f t="shared" si="57"/>
        <v>85</v>
      </c>
      <c r="N229" s="136"/>
    </row>
    <row r="230" spans="1:14" s="97" customFormat="1" ht="12.75">
      <c r="A230" s="259"/>
      <c r="B230" s="73" t="s">
        <v>10</v>
      </c>
      <c r="C230" s="273"/>
      <c r="D230" s="257"/>
      <c r="E230" s="257"/>
      <c r="F230" s="257"/>
      <c r="G230" s="257"/>
      <c r="H230" s="274"/>
      <c r="I230" s="55">
        <v>77</v>
      </c>
      <c r="J230" s="60">
        <v>39</v>
      </c>
      <c r="K230" s="61">
        <f>SUM(I230:J230)</f>
        <v>116</v>
      </c>
      <c r="L230" s="63">
        <f t="shared" si="57"/>
        <v>116</v>
      </c>
      <c r="N230" s="136"/>
    </row>
    <row r="231" spans="1:14" s="97" customFormat="1" ht="12.75">
      <c r="A231" s="259"/>
      <c r="B231" s="73" t="s">
        <v>11</v>
      </c>
      <c r="C231" s="273"/>
      <c r="D231" s="257"/>
      <c r="E231" s="257"/>
      <c r="F231" s="257"/>
      <c r="G231" s="257"/>
      <c r="H231" s="274"/>
      <c r="I231" s="55">
        <v>44</v>
      </c>
      <c r="J231" s="60">
        <v>0</v>
      </c>
      <c r="K231" s="61">
        <f>SUM(I231:J231)</f>
        <v>44</v>
      </c>
      <c r="L231" s="63">
        <f t="shared" si="57"/>
        <v>44</v>
      </c>
      <c r="N231" s="136"/>
    </row>
    <row r="232" spans="1:14" s="97" customFormat="1" ht="12.75">
      <c r="A232" s="260"/>
      <c r="B232" s="73" t="s">
        <v>12</v>
      </c>
      <c r="C232" s="275"/>
      <c r="D232" s="276"/>
      <c r="E232" s="276"/>
      <c r="F232" s="257"/>
      <c r="G232" s="257"/>
      <c r="H232" s="274"/>
      <c r="I232" s="55">
        <v>11</v>
      </c>
      <c r="J232" s="60">
        <v>0</v>
      </c>
      <c r="K232" s="61">
        <f>SUM(I232:J232)</f>
        <v>11</v>
      </c>
      <c r="L232" s="63">
        <f t="shared" si="57"/>
        <v>11</v>
      </c>
      <c r="N232" s="136"/>
    </row>
    <row r="233" spans="1:12" ht="13.5" thickBot="1">
      <c r="A233" s="31" t="s">
        <v>16</v>
      </c>
      <c r="B233" s="14"/>
      <c r="C233" s="205"/>
      <c r="D233" s="196"/>
      <c r="E233" s="196"/>
      <c r="F233" s="196"/>
      <c r="G233" s="196"/>
      <c r="H233" s="190"/>
      <c r="I233" s="102">
        <f>SUM(I229:I232)</f>
        <v>147</v>
      </c>
      <c r="J233" s="128">
        <f>SUM(J229:J232)</f>
        <v>109</v>
      </c>
      <c r="K233" s="27">
        <f>SUM(K229:K232)</f>
        <v>256</v>
      </c>
      <c r="L233" s="21">
        <f t="shared" si="57"/>
        <v>256</v>
      </c>
    </row>
    <row r="234" spans="1:12" ht="13.5" thickBot="1">
      <c r="A234" s="232" t="s">
        <v>17</v>
      </c>
      <c r="B234" s="233"/>
      <c r="C234" s="152"/>
      <c r="D234" s="153"/>
      <c r="E234" s="153"/>
      <c r="F234" s="153"/>
      <c r="G234" s="153"/>
      <c r="H234" s="154"/>
      <c r="I234" s="184">
        <f>SUM(I233+I228+I223)</f>
        <v>1170</v>
      </c>
      <c r="J234" s="185">
        <f>SUM(J233+J228+J223)</f>
        <v>658</v>
      </c>
      <c r="K234" s="111">
        <f>SUM(K233+K228+K223)</f>
        <v>1828</v>
      </c>
      <c r="L234" s="154">
        <f>SUM(L223+L228+L233)</f>
        <v>1828</v>
      </c>
    </row>
    <row r="235" spans="9:12" ht="12.75">
      <c r="I235" s="227" t="s">
        <v>18</v>
      </c>
      <c r="J235" s="228"/>
      <c r="K235" s="228"/>
      <c r="L235" s="15">
        <v>4</v>
      </c>
    </row>
    <row r="236" spans="9:12" ht="13.5" thickBot="1">
      <c r="I236" s="191" t="s">
        <v>19</v>
      </c>
      <c r="J236" s="192"/>
      <c r="K236" s="192"/>
      <c r="L236" s="27">
        <v>0</v>
      </c>
    </row>
    <row r="237" spans="9:12" ht="12.75">
      <c r="I237" s="227" t="s">
        <v>29</v>
      </c>
      <c r="J237" s="228"/>
      <c r="K237" s="228"/>
      <c r="L237" s="15">
        <v>45</v>
      </c>
    </row>
    <row r="238" spans="9:12" ht="13.5" thickBot="1">
      <c r="I238" s="268" t="s">
        <v>30</v>
      </c>
      <c r="J238" s="269"/>
      <c r="K238" s="269"/>
      <c r="L238" s="27">
        <v>0</v>
      </c>
    </row>
    <row r="239" spans="9:12" ht="15.75" thickBot="1">
      <c r="I239" s="229" t="s">
        <v>16</v>
      </c>
      <c r="J239" s="230"/>
      <c r="K239" s="230"/>
      <c r="L239" s="26">
        <f>SUM(L234:L238)</f>
        <v>1877</v>
      </c>
    </row>
    <row r="240" spans="1:12" ht="15.75" thickBot="1">
      <c r="A240" s="74"/>
      <c r="B240" s="75"/>
      <c r="C240" s="75"/>
      <c r="D240" s="75"/>
      <c r="E240" s="75"/>
      <c r="F240" s="75"/>
      <c r="G240" s="75"/>
      <c r="H240" s="75"/>
      <c r="I240" s="101"/>
      <c r="J240" s="42"/>
      <c r="K240" s="42"/>
      <c r="L240" s="43"/>
    </row>
    <row r="241" spans="1:12" ht="15.75" thickBot="1">
      <c r="A241" s="195" t="s">
        <v>31</v>
      </c>
      <c r="B241" s="195"/>
      <c r="C241" s="195"/>
      <c r="D241" s="195"/>
      <c r="E241" s="195"/>
      <c r="F241" s="195"/>
      <c r="G241" s="195"/>
      <c r="H241" s="195"/>
      <c r="I241" s="195"/>
      <c r="J241" s="195"/>
      <c r="K241" s="195"/>
      <c r="L241" s="195"/>
    </row>
    <row r="242" spans="1:12" ht="13.5" thickBot="1">
      <c r="A242" s="231" t="s">
        <v>3</v>
      </c>
      <c r="B242" s="231" t="s">
        <v>4</v>
      </c>
      <c r="C242" s="234" t="s">
        <v>5</v>
      </c>
      <c r="D242" s="234"/>
      <c r="E242" s="234"/>
      <c r="F242" s="234" t="s">
        <v>6</v>
      </c>
      <c r="G242" s="234"/>
      <c r="H242" s="234"/>
      <c r="I242" s="234" t="s">
        <v>7</v>
      </c>
      <c r="J242" s="234"/>
      <c r="K242" s="234"/>
      <c r="L242" s="231" t="s">
        <v>8</v>
      </c>
    </row>
    <row r="243" spans="1:12" ht="13.5" thickBot="1">
      <c r="A243" s="246"/>
      <c r="B243" s="231"/>
      <c r="C243" s="113" t="s">
        <v>13</v>
      </c>
      <c r="D243" s="113" t="s">
        <v>15</v>
      </c>
      <c r="E243" s="114" t="s">
        <v>14</v>
      </c>
      <c r="F243" s="113" t="s">
        <v>13</v>
      </c>
      <c r="G243" s="113" t="s">
        <v>15</v>
      </c>
      <c r="H243" s="114" t="s">
        <v>14</v>
      </c>
      <c r="I243" s="115" t="s">
        <v>13</v>
      </c>
      <c r="J243" s="113" t="s">
        <v>15</v>
      </c>
      <c r="K243" s="114" t="s">
        <v>14</v>
      </c>
      <c r="L243" s="231"/>
    </row>
    <row r="244" spans="1:12" ht="12.75">
      <c r="A244" s="244" t="s">
        <v>36</v>
      </c>
      <c r="B244" s="3" t="s">
        <v>9</v>
      </c>
      <c r="C244" s="51">
        <v>40</v>
      </c>
      <c r="D244" s="41">
        <v>11</v>
      </c>
      <c r="E244" s="44">
        <f aca="true" t="shared" si="61" ref="E244:E284">SUM(C244:D244)</f>
        <v>51</v>
      </c>
      <c r="F244" s="48">
        <v>13</v>
      </c>
      <c r="G244" s="41">
        <v>3</v>
      </c>
      <c r="H244" s="45">
        <f aca="true" t="shared" si="62" ref="H244:H284">SUM(F244:G244)</f>
        <v>16</v>
      </c>
      <c r="I244" s="58">
        <f aca="true" t="shared" si="63" ref="I244:I265">SUM(C244+F244)</f>
        <v>53</v>
      </c>
      <c r="J244" s="41">
        <f aca="true" t="shared" si="64" ref="J244:J261">SUM(D244+G244)</f>
        <v>14</v>
      </c>
      <c r="K244" s="44">
        <f aca="true" t="shared" si="65" ref="K244:K284">SUM(I244:J244)</f>
        <v>67</v>
      </c>
      <c r="L244" s="52">
        <f aca="true" t="shared" si="66" ref="L244:L284">K244</f>
        <v>67</v>
      </c>
    </row>
    <row r="245" spans="1:12" ht="12.75">
      <c r="A245" s="244"/>
      <c r="B245" s="2" t="s">
        <v>10</v>
      </c>
      <c r="C245" s="34">
        <v>31</v>
      </c>
      <c r="D245" s="7">
        <v>21</v>
      </c>
      <c r="E245" s="35">
        <f t="shared" si="61"/>
        <v>52</v>
      </c>
      <c r="F245" s="9">
        <v>0</v>
      </c>
      <c r="G245" s="7">
        <v>0</v>
      </c>
      <c r="H245" s="8">
        <f t="shared" si="62"/>
        <v>0</v>
      </c>
      <c r="I245" s="55">
        <f t="shared" si="63"/>
        <v>31</v>
      </c>
      <c r="J245" s="7">
        <f t="shared" si="64"/>
        <v>21</v>
      </c>
      <c r="K245" s="35">
        <f t="shared" si="65"/>
        <v>52</v>
      </c>
      <c r="L245" s="21">
        <f t="shared" si="66"/>
        <v>52</v>
      </c>
    </row>
    <row r="246" spans="1:12" ht="12.75">
      <c r="A246" s="244"/>
      <c r="B246" s="2" t="s">
        <v>11</v>
      </c>
      <c r="C246" s="34">
        <v>32</v>
      </c>
      <c r="D246" s="7">
        <v>2</v>
      </c>
      <c r="E246" s="35">
        <f t="shared" si="61"/>
        <v>34</v>
      </c>
      <c r="F246" s="9">
        <v>0</v>
      </c>
      <c r="G246" s="7">
        <v>0</v>
      </c>
      <c r="H246" s="8">
        <f t="shared" si="62"/>
        <v>0</v>
      </c>
      <c r="I246" s="55">
        <f t="shared" si="63"/>
        <v>32</v>
      </c>
      <c r="J246" s="7">
        <f t="shared" si="64"/>
        <v>2</v>
      </c>
      <c r="K246" s="35">
        <f t="shared" si="65"/>
        <v>34</v>
      </c>
      <c r="L246" s="21">
        <f t="shared" si="66"/>
        <v>34</v>
      </c>
    </row>
    <row r="247" spans="1:14" s="97" customFormat="1" ht="12.75">
      <c r="A247" s="245"/>
      <c r="B247" s="70" t="s">
        <v>12</v>
      </c>
      <c r="C247" s="56">
        <v>16</v>
      </c>
      <c r="D247" s="68">
        <v>0</v>
      </c>
      <c r="E247" s="61">
        <f t="shared" si="61"/>
        <v>16</v>
      </c>
      <c r="F247" s="69">
        <v>0</v>
      </c>
      <c r="G247" s="68">
        <v>0</v>
      </c>
      <c r="H247" s="76">
        <f t="shared" si="62"/>
        <v>0</v>
      </c>
      <c r="I247" s="55">
        <f t="shared" si="63"/>
        <v>16</v>
      </c>
      <c r="J247" s="60">
        <f t="shared" si="64"/>
        <v>0</v>
      </c>
      <c r="K247" s="61">
        <f t="shared" si="65"/>
        <v>16</v>
      </c>
      <c r="L247" s="63">
        <f t="shared" si="66"/>
        <v>16</v>
      </c>
      <c r="N247" s="136"/>
    </row>
    <row r="248" spans="1:12" ht="13.5" thickBot="1">
      <c r="A248" s="31" t="s">
        <v>16</v>
      </c>
      <c r="B248" s="5"/>
      <c r="C248" s="17">
        <f>SUM(C244:C247)</f>
        <v>119</v>
      </c>
      <c r="D248" s="18">
        <f>SUM(D244:D247)</f>
        <v>34</v>
      </c>
      <c r="E248" s="19">
        <f t="shared" si="61"/>
        <v>153</v>
      </c>
      <c r="F248" s="5">
        <f>SUM(F244:F247)</f>
        <v>13</v>
      </c>
      <c r="G248" s="18">
        <f>SUM(G244:G247)</f>
        <v>3</v>
      </c>
      <c r="H248" s="19">
        <f t="shared" si="62"/>
        <v>16</v>
      </c>
      <c r="I248" s="57">
        <f t="shared" si="63"/>
        <v>132</v>
      </c>
      <c r="J248" s="18">
        <f t="shared" si="64"/>
        <v>37</v>
      </c>
      <c r="K248" s="19">
        <f t="shared" si="65"/>
        <v>169</v>
      </c>
      <c r="L248" s="25">
        <f t="shared" si="66"/>
        <v>169</v>
      </c>
    </row>
    <row r="249" spans="1:12" ht="12.75">
      <c r="A249" s="263" t="s">
        <v>85</v>
      </c>
      <c r="B249" s="2" t="s">
        <v>9</v>
      </c>
      <c r="C249" s="51">
        <v>25</v>
      </c>
      <c r="D249" s="41">
        <v>10</v>
      </c>
      <c r="E249" s="44">
        <f t="shared" si="61"/>
        <v>35</v>
      </c>
      <c r="F249" s="48">
        <v>0</v>
      </c>
      <c r="G249" s="41">
        <v>0</v>
      </c>
      <c r="H249" s="45">
        <f t="shared" si="62"/>
        <v>0</v>
      </c>
      <c r="I249" s="58">
        <f t="shared" si="63"/>
        <v>25</v>
      </c>
      <c r="J249" s="41">
        <f t="shared" si="64"/>
        <v>10</v>
      </c>
      <c r="K249" s="44">
        <f t="shared" si="65"/>
        <v>35</v>
      </c>
      <c r="L249" s="52">
        <f t="shared" si="66"/>
        <v>35</v>
      </c>
    </row>
    <row r="250" spans="1:12" ht="12.75">
      <c r="A250" s="244"/>
      <c r="B250" s="2" t="s">
        <v>10</v>
      </c>
      <c r="C250" s="34">
        <v>11</v>
      </c>
      <c r="D250" s="7">
        <v>5</v>
      </c>
      <c r="E250" s="35">
        <f t="shared" si="61"/>
        <v>16</v>
      </c>
      <c r="F250" s="9">
        <v>0</v>
      </c>
      <c r="G250" s="7">
        <v>0</v>
      </c>
      <c r="H250" s="8">
        <f t="shared" si="62"/>
        <v>0</v>
      </c>
      <c r="I250" s="55">
        <f t="shared" si="63"/>
        <v>11</v>
      </c>
      <c r="J250" s="7">
        <f t="shared" si="64"/>
        <v>5</v>
      </c>
      <c r="K250" s="35">
        <f t="shared" si="65"/>
        <v>16</v>
      </c>
      <c r="L250" s="21">
        <f t="shared" si="66"/>
        <v>16</v>
      </c>
    </row>
    <row r="251" spans="1:12" ht="12.75">
      <c r="A251" s="244"/>
      <c r="B251" s="2" t="s">
        <v>11</v>
      </c>
      <c r="C251" s="34">
        <v>15</v>
      </c>
      <c r="D251" s="7">
        <v>0</v>
      </c>
      <c r="E251" s="35">
        <f t="shared" si="61"/>
        <v>15</v>
      </c>
      <c r="F251" s="9">
        <v>0</v>
      </c>
      <c r="G251" s="7">
        <v>0</v>
      </c>
      <c r="H251" s="8">
        <f t="shared" si="62"/>
        <v>0</v>
      </c>
      <c r="I251" s="55">
        <f t="shared" si="63"/>
        <v>15</v>
      </c>
      <c r="J251" s="7">
        <f t="shared" si="64"/>
        <v>0</v>
      </c>
      <c r="K251" s="35">
        <f t="shared" si="65"/>
        <v>15</v>
      </c>
      <c r="L251" s="21">
        <f t="shared" si="66"/>
        <v>15</v>
      </c>
    </row>
    <row r="252" spans="1:14" s="97" customFormat="1" ht="13.5" thickBot="1">
      <c r="A252" s="277"/>
      <c r="B252" s="80" t="s">
        <v>12</v>
      </c>
      <c r="C252" s="57">
        <v>10</v>
      </c>
      <c r="D252" s="81">
        <v>0</v>
      </c>
      <c r="E252" s="82">
        <f t="shared" si="61"/>
        <v>10</v>
      </c>
      <c r="F252" s="83">
        <v>0</v>
      </c>
      <c r="G252" s="81">
        <v>0</v>
      </c>
      <c r="H252" s="85">
        <f t="shared" si="62"/>
        <v>0</v>
      </c>
      <c r="I252" s="57">
        <f t="shared" si="63"/>
        <v>10</v>
      </c>
      <c r="J252" s="81">
        <f t="shared" si="64"/>
        <v>0</v>
      </c>
      <c r="K252" s="82">
        <f t="shared" si="65"/>
        <v>10</v>
      </c>
      <c r="L252" s="84">
        <f t="shared" si="66"/>
        <v>10</v>
      </c>
      <c r="N252" s="136"/>
    </row>
    <row r="253" spans="1:12" ht="12.75">
      <c r="A253" s="244" t="s">
        <v>86</v>
      </c>
      <c r="B253" s="3" t="s">
        <v>9</v>
      </c>
      <c r="C253" s="51">
        <v>24</v>
      </c>
      <c r="D253" s="41">
        <v>10</v>
      </c>
      <c r="E253" s="44">
        <f>SUM(C253:D253)</f>
        <v>34</v>
      </c>
      <c r="F253" s="48">
        <v>0</v>
      </c>
      <c r="G253" s="41">
        <v>4</v>
      </c>
      <c r="H253" s="45">
        <f>SUM(F253:G253)</f>
        <v>4</v>
      </c>
      <c r="I253" s="58">
        <f t="shared" si="63"/>
        <v>24</v>
      </c>
      <c r="J253" s="41">
        <f>SUM(D253+G253)</f>
        <v>14</v>
      </c>
      <c r="K253" s="44">
        <f>SUM(I253:J253)</f>
        <v>38</v>
      </c>
      <c r="L253" s="52">
        <f t="shared" si="66"/>
        <v>38</v>
      </c>
    </row>
    <row r="254" spans="1:12" ht="12.75">
      <c r="A254" s="244"/>
      <c r="B254" s="2" t="s">
        <v>10</v>
      </c>
      <c r="C254" s="34">
        <v>17</v>
      </c>
      <c r="D254" s="7">
        <v>4</v>
      </c>
      <c r="E254" s="35">
        <f>SUM(C254:D254)</f>
        <v>21</v>
      </c>
      <c r="F254" s="9">
        <v>0</v>
      </c>
      <c r="G254" s="7">
        <v>0</v>
      </c>
      <c r="H254" s="8">
        <f>SUM(F254:G254)</f>
        <v>0</v>
      </c>
      <c r="I254" s="55">
        <f t="shared" si="63"/>
        <v>17</v>
      </c>
      <c r="J254" s="7">
        <f>SUM(D254+G254)</f>
        <v>4</v>
      </c>
      <c r="K254" s="35">
        <f>SUM(I254:J254)</f>
        <v>21</v>
      </c>
      <c r="L254" s="21">
        <f t="shared" si="66"/>
        <v>21</v>
      </c>
    </row>
    <row r="255" spans="1:12" ht="12.75">
      <c r="A255" s="244"/>
      <c r="B255" s="2" t="s">
        <v>11</v>
      </c>
      <c r="C255" s="34">
        <v>10</v>
      </c>
      <c r="D255" s="7">
        <v>0</v>
      </c>
      <c r="E255" s="35">
        <f>SUM(C255:D255)</f>
        <v>10</v>
      </c>
      <c r="F255" s="9">
        <v>0</v>
      </c>
      <c r="G255" s="7">
        <v>0</v>
      </c>
      <c r="H255" s="8">
        <f>SUM(F255:G255)</f>
        <v>0</v>
      </c>
      <c r="I255" s="55">
        <f t="shared" si="63"/>
        <v>10</v>
      </c>
      <c r="J255" s="7">
        <f>SUM(D255+G255)</f>
        <v>0</v>
      </c>
      <c r="K255" s="35">
        <f>SUM(I255:J255)</f>
        <v>10</v>
      </c>
      <c r="L255" s="21">
        <f t="shared" si="66"/>
        <v>10</v>
      </c>
    </row>
    <row r="256" spans="1:14" s="97" customFormat="1" ht="12.75">
      <c r="A256" s="245"/>
      <c r="B256" s="70" t="s">
        <v>12</v>
      </c>
      <c r="C256" s="56">
        <v>0</v>
      </c>
      <c r="D256" s="68">
        <v>0</v>
      </c>
      <c r="E256" s="61">
        <f>SUM(C256:D256)</f>
        <v>0</v>
      </c>
      <c r="F256" s="69">
        <v>0</v>
      </c>
      <c r="G256" s="68">
        <v>0</v>
      </c>
      <c r="H256" s="76">
        <f>SUM(F256:G256)</f>
        <v>0</v>
      </c>
      <c r="I256" s="55">
        <f t="shared" si="63"/>
        <v>0</v>
      </c>
      <c r="J256" s="60">
        <f>SUM(D256+G256)</f>
        <v>0</v>
      </c>
      <c r="K256" s="61">
        <f>SUM(I256:J256)</f>
        <v>0</v>
      </c>
      <c r="L256" s="63">
        <f t="shared" si="66"/>
        <v>0</v>
      </c>
      <c r="N256" s="136"/>
    </row>
    <row r="257" spans="1:12" ht="13.5" thickBot="1">
      <c r="A257" s="31" t="s">
        <v>16</v>
      </c>
      <c r="B257" s="5"/>
      <c r="C257" s="17">
        <f>SUM(C249:C256)</f>
        <v>112</v>
      </c>
      <c r="D257" s="18">
        <f>SUM(D249:D256)</f>
        <v>29</v>
      </c>
      <c r="E257" s="19">
        <f t="shared" si="61"/>
        <v>141</v>
      </c>
      <c r="F257" s="83">
        <f>SUM(F249:F256)</f>
        <v>0</v>
      </c>
      <c r="G257" s="81">
        <f>SUM(G249:G256)</f>
        <v>4</v>
      </c>
      <c r="H257" s="19">
        <f t="shared" si="62"/>
        <v>4</v>
      </c>
      <c r="I257" s="57">
        <f>SUM(I249:I256)</f>
        <v>112</v>
      </c>
      <c r="J257" s="18">
        <f>SUM(J249:J256)</f>
        <v>33</v>
      </c>
      <c r="K257" s="19">
        <f t="shared" si="65"/>
        <v>145</v>
      </c>
      <c r="L257" s="25">
        <f t="shared" si="66"/>
        <v>145</v>
      </c>
    </row>
    <row r="258" spans="1:12" ht="12.75">
      <c r="A258" s="263" t="s">
        <v>87</v>
      </c>
      <c r="B258" s="2" t="s">
        <v>9</v>
      </c>
      <c r="C258" s="51">
        <v>30</v>
      </c>
      <c r="D258" s="41">
        <v>5</v>
      </c>
      <c r="E258" s="44">
        <f t="shared" si="61"/>
        <v>35</v>
      </c>
      <c r="F258" s="9">
        <v>0</v>
      </c>
      <c r="G258" s="7">
        <v>0</v>
      </c>
      <c r="H258" s="35">
        <f t="shared" si="62"/>
        <v>0</v>
      </c>
      <c r="I258" s="58">
        <f t="shared" si="63"/>
        <v>30</v>
      </c>
      <c r="J258" s="41">
        <f t="shared" si="64"/>
        <v>5</v>
      </c>
      <c r="K258" s="44">
        <f t="shared" si="65"/>
        <v>35</v>
      </c>
      <c r="L258" s="52">
        <f t="shared" si="66"/>
        <v>35</v>
      </c>
    </row>
    <row r="259" spans="1:12" ht="12.75">
      <c r="A259" s="244"/>
      <c r="B259" s="2" t="s">
        <v>10</v>
      </c>
      <c r="C259" s="34">
        <v>15</v>
      </c>
      <c r="D259" s="7">
        <v>10</v>
      </c>
      <c r="E259" s="35">
        <f t="shared" si="61"/>
        <v>25</v>
      </c>
      <c r="F259" s="9">
        <v>0</v>
      </c>
      <c r="G259" s="7">
        <v>0</v>
      </c>
      <c r="H259" s="35">
        <f t="shared" si="62"/>
        <v>0</v>
      </c>
      <c r="I259" s="55">
        <f t="shared" si="63"/>
        <v>15</v>
      </c>
      <c r="J259" s="7">
        <f t="shared" si="64"/>
        <v>10</v>
      </c>
      <c r="K259" s="35">
        <f t="shared" si="65"/>
        <v>25</v>
      </c>
      <c r="L259" s="21">
        <f t="shared" si="66"/>
        <v>25</v>
      </c>
    </row>
    <row r="260" spans="1:12" ht="12.75">
      <c r="A260" s="244"/>
      <c r="B260" s="2" t="s">
        <v>11</v>
      </c>
      <c r="C260" s="34">
        <v>8</v>
      </c>
      <c r="D260" s="7">
        <v>7</v>
      </c>
      <c r="E260" s="35">
        <f t="shared" si="61"/>
        <v>15</v>
      </c>
      <c r="F260" s="9">
        <v>0</v>
      </c>
      <c r="G260" s="7">
        <v>0</v>
      </c>
      <c r="H260" s="35">
        <f t="shared" si="62"/>
        <v>0</v>
      </c>
      <c r="I260" s="55">
        <f t="shared" si="63"/>
        <v>8</v>
      </c>
      <c r="J260" s="7">
        <f t="shared" si="64"/>
        <v>7</v>
      </c>
      <c r="K260" s="35">
        <f t="shared" si="65"/>
        <v>15</v>
      </c>
      <c r="L260" s="21">
        <f t="shared" si="66"/>
        <v>15</v>
      </c>
    </row>
    <row r="261" spans="1:14" s="97" customFormat="1" ht="13.5" thickBot="1">
      <c r="A261" s="277"/>
      <c r="B261" s="80" t="s">
        <v>12</v>
      </c>
      <c r="C261" s="57">
        <v>9</v>
      </c>
      <c r="D261" s="81">
        <v>1</v>
      </c>
      <c r="E261" s="82">
        <f t="shared" si="61"/>
        <v>10</v>
      </c>
      <c r="F261" s="83">
        <v>0</v>
      </c>
      <c r="G261" s="81">
        <v>0</v>
      </c>
      <c r="H261" s="82">
        <f t="shared" si="62"/>
        <v>0</v>
      </c>
      <c r="I261" s="57">
        <f t="shared" si="63"/>
        <v>9</v>
      </c>
      <c r="J261" s="81">
        <f t="shared" si="64"/>
        <v>1</v>
      </c>
      <c r="K261" s="82">
        <f t="shared" si="65"/>
        <v>10</v>
      </c>
      <c r="L261" s="84">
        <f t="shared" si="66"/>
        <v>10</v>
      </c>
      <c r="N261" s="136"/>
    </row>
    <row r="262" spans="1:12" ht="12.75">
      <c r="A262" s="244" t="s">
        <v>88</v>
      </c>
      <c r="B262" s="3" t="s">
        <v>9</v>
      </c>
      <c r="C262" s="51">
        <v>17</v>
      </c>
      <c r="D262" s="41">
        <v>5</v>
      </c>
      <c r="E262" s="44">
        <f>SUM(C262:D262)</f>
        <v>22</v>
      </c>
      <c r="F262" s="48">
        <v>0</v>
      </c>
      <c r="G262" s="41">
        <v>0</v>
      </c>
      <c r="H262" s="44">
        <f>SUM(F262:G262)</f>
        <v>0</v>
      </c>
      <c r="I262" s="58">
        <f t="shared" si="63"/>
        <v>17</v>
      </c>
      <c r="J262" s="41">
        <f>SUM(D262+G262)</f>
        <v>5</v>
      </c>
      <c r="K262" s="44">
        <f>SUM(I262:J262)</f>
        <v>22</v>
      </c>
      <c r="L262" s="52">
        <f t="shared" si="66"/>
        <v>22</v>
      </c>
    </row>
    <row r="263" spans="1:12" ht="12.75">
      <c r="A263" s="244"/>
      <c r="B263" s="2" t="s">
        <v>10</v>
      </c>
      <c r="C263" s="34">
        <v>13</v>
      </c>
      <c r="D263" s="7">
        <v>2</v>
      </c>
      <c r="E263" s="35">
        <f>SUM(C263:D263)</f>
        <v>15</v>
      </c>
      <c r="F263" s="9">
        <v>0</v>
      </c>
      <c r="G263" s="7">
        <v>0</v>
      </c>
      <c r="H263" s="35">
        <f>SUM(F263:G263)</f>
        <v>0</v>
      </c>
      <c r="I263" s="55">
        <f t="shared" si="63"/>
        <v>13</v>
      </c>
      <c r="J263" s="7">
        <f>SUM(D263+G263)</f>
        <v>2</v>
      </c>
      <c r="K263" s="35">
        <f>SUM(I263:J263)</f>
        <v>15</v>
      </c>
      <c r="L263" s="21">
        <f t="shared" si="66"/>
        <v>15</v>
      </c>
    </row>
    <row r="264" spans="1:12" ht="12.75">
      <c r="A264" s="244"/>
      <c r="B264" s="2" t="s">
        <v>11</v>
      </c>
      <c r="C264" s="34">
        <v>4</v>
      </c>
      <c r="D264" s="7">
        <v>0</v>
      </c>
      <c r="E264" s="35">
        <f>SUM(C264:D264)</f>
        <v>4</v>
      </c>
      <c r="F264" s="9">
        <v>0</v>
      </c>
      <c r="G264" s="7">
        <v>0</v>
      </c>
      <c r="H264" s="35">
        <f>SUM(F264:G264)</f>
        <v>0</v>
      </c>
      <c r="I264" s="55">
        <f t="shared" si="63"/>
        <v>4</v>
      </c>
      <c r="J264" s="7">
        <f>SUM(D264+G264)</f>
        <v>0</v>
      </c>
      <c r="K264" s="35">
        <f>SUM(I264:J264)</f>
        <v>4</v>
      </c>
      <c r="L264" s="21">
        <f t="shared" si="66"/>
        <v>4</v>
      </c>
    </row>
    <row r="265" spans="1:14" s="97" customFormat="1" ht="12.75">
      <c r="A265" s="245"/>
      <c r="B265" s="70" t="s">
        <v>12</v>
      </c>
      <c r="C265" s="56">
        <v>0</v>
      </c>
      <c r="D265" s="68">
        <v>0</v>
      </c>
      <c r="E265" s="61">
        <f>SUM(C265:D265)</f>
        <v>0</v>
      </c>
      <c r="F265" s="69">
        <v>0</v>
      </c>
      <c r="G265" s="68">
        <v>0</v>
      </c>
      <c r="H265" s="61">
        <f>SUM(F265:G265)</f>
        <v>0</v>
      </c>
      <c r="I265" s="55">
        <f t="shared" si="63"/>
        <v>0</v>
      </c>
      <c r="J265" s="60">
        <f>SUM(D265+G265)</f>
        <v>0</v>
      </c>
      <c r="K265" s="61">
        <f>SUM(I265:J265)</f>
        <v>0</v>
      </c>
      <c r="L265" s="63">
        <f t="shared" si="66"/>
        <v>0</v>
      </c>
      <c r="N265" s="136"/>
    </row>
    <row r="266" spans="1:12" ht="13.5" thickBot="1">
      <c r="A266" s="31" t="s">
        <v>16</v>
      </c>
      <c r="B266" s="5"/>
      <c r="C266" s="17">
        <f>SUM(C258:C265)</f>
        <v>96</v>
      </c>
      <c r="D266" s="18">
        <f>SUM(D258:D265)</f>
        <v>30</v>
      </c>
      <c r="E266" s="19">
        <f t="shared" si="61"/>
        <v>126</v>
      </c>
      <c r="F266" s="17">
        <f>SUM(F258:F265)</f>
        <v>0</v>
      </c>
      <c r="G266" s="18">
        <f>SUM(G258:G265)</f>
        <v>0</v>
      </c>
      <c r="H266" s="19">
        <f t="shared" si="62"/>
        <v>0</v>
      </c>
      <c r="I266" s="57">
        <f>SUM(I258:I265)</f>
        <v>96</v>
      </c>
      <c r="J266" s="18">
        <f>SUM(J258:J265)</f>
        <v>30</v>
      </c>
      <c r="K266" s="19">
        <f t="shared" si="65"/>
        <v>126</v>
      </c>
      <c r="L266" s="25">
        <f t="shared" si="66"/>
        <v>126</v>
      </c>
    </row>
    <row r="267" spans="1:12" ht="12.75">
      <c r="A267" s="247" t="s">
        <v>89</v>
      </c>
      <c r="B267" s="107" t="s">
        <v>9</v>
      </c>
      <c r="C267" s="36">
        <v>28</v>
      </c>
      <c r="D267" s="37">
        <v>23</v>
      </c>
      <c r="E267" s="116">
        <f t="shared" si="61"/>
        <v>51</v>
      </c>
      <c r="F267" s="117">
        <v>0</v>
      </c>
      <c r="G267" s="37">
        <v>0</v>
      </c>
      <c r="H267" s="116">
        <f t="shared" si="62"/>
        <v>0</v>
      </c>
      <c r="I267" s="118">
        <f aca="true" t="shared" si="67" ref="I267:J274">SUM(C267+F267)</f>
        <v>28</v>
      </c>
      <c r="J267" s="37">
        <f t="shared" si="67"/>
        <v>23</v>
      </c>
      <c r="K267" s="116">
        <f t="shared" si="65"/>
        <v>51</v>
      </c>
      <c r="L267" s="110">
        <f t="shared" si="66"/>
        <v>51</v>
      </c>
    </row>
    <row r="268" spans="1:12" ht="12.75">
      <c r="A268" s="244"/>
      <c r="B268" s="2" t="s">
        <v>10</v>
      </c>
      <c r="C268" s="34">
        <v>6</v>
      </c>
      <c r="D268" s="7">
        <v>15</v>
      </c>
      <c r="E268" s="35">
        <f t="shared" si="61"/>
        <v>21</v>
      </c>
      <c r="F268" s="9">
        <v>0</v>
      </c>
      <c r="G268" s="7">
        <v>0</v>
      </c>
      <c r="H268" s="35">
        <f t="shared" si="62"/>
        <v>0</v>
      </c>
      <c r="I268" s="55">
        <f t="shared" si="67"/>
        <v>6</v>
      </c>
      <c r="J268" s="7">
        <f t="shared" si="67"/>
        <v>15</v>
      </c>
      <c r="K268" s="35">
        <f t="shared" si="65"/>
        <v>21</v>
      </c>
      <c r="L268" s="21">
        <f t="shared" si="66"/>
        <v>21</v>
      </c>
    </row>
    <row r="269" spans="1:12" ht="12.75">
      <c r="A269" s="244"/>
      <c r="B269" s="2" t="s">
        <v>11</v>
      </c>
      <c r="C269" s="34">
        <v>2</v>
      </c>
      <c r="D269" s="7">
        <v>1</v>
      </c>
      <c r="E269" s="35">
        <f t="shared" si="61"/>
        <v>3</v>
      </c>
      <c r="F269" s="9">
        <v>0</v>
      </c>
      <c r="G269" s="7">
        <v>0</v>
      </c>
      <c r="H269" s="35">
        <f t="shared" si="62"/>
        <v>0</v>
      </c>
      <c r="I269" s="55">
        <f t="shared" si="67"/>
        <v>2</v>
      </c>
      <c r="J269" s="7">
        <f t="shared" si="67"/>
        <v>1</v>
      </c>
      <c r="K269" s="35">
        <f t="shared" si="65"/>
        <v>3</v>
      </c>
      <c r="L269" s="21">
        <f t="shared" si="66"/>
        <v>3</v>
      </c>
    </row>
    <row r="270" spans="1:14" s="97" customFormat="1" ht="13.5" thickBot="1">
      <c r="A270" s="277"/>
      <c r="B270" s="80" t="s">
        <v>12</v>
      </c>
      <c r="C270" s="57">
        <v>4</v>
      </c>
      <c r="D270" s="81">
        <v>0</v>
      </c>
      <c r="E270" s="82">
        <f t="shared" si="61"/>
        <v>4</v>
      </c>
      <c r="F270" s="83">
        <v>0</v>
      </c>
      <c r="G270" s="81">
        <v>0</v>
      </c>
      <c r="H270" s="82">
        <f t="shared" si="62"/>
        <v>0</v>
      </c>
      <c r="I270" s="57">
        <f t="shared" si="67"/>
        <v>4</v>
      </c>
      <c r="J270" s="81">
        <f t="shared" si="67"/>
        <v>0</v>
      </c>
      <c r="K270" s="82">
        <f t="shared" si="65"/>
        <v>4</v>
      </c>
      <c r="L270" s="84">
        <f t="shared" si="66"/>
        <v>4</v>
      </c>
      <c r="N270" s="136"/>
    </row>
    <row r="271" spans="1:12" ht="12.75">
      <c r="A271" s="244" t="s">
        <v>90</v>
      </c>
      <c r="B271" s="3" t="s">
        <v>9</v>
      </c>
      <c r="C271" s="51">
        <v>16</v>
      </c>
      <c r="D271" s="41">
        <v>13</v>
      </c>
      <c r="E271" s="44">
        <f>SUM(C271:D271)</f>
        <v>29</v>
      </c>
      <c r="F271" s="48">
        <v>0</v>
      </c>
      <c r="G271" s="41">
        <v>0</v>
      </c>
      <c r="H271" s="44">
        <f>SUM(F271:G271)</f>
        <v>0</v>
      </c>
      <c r="I271" s="58">
        <f t="shared" si="67"/>
        <v>16</v>
      </c>
      <c r="J271" s="41">
        <f t="shared" si="67"/>
        <v>13</v>
      </c>
      <c r="K271" s="44">
        <f>SUM(I271:J271)</f>
        <v>29</v>
      </c>
      <c r="L271" s="52">
        <f t="shared" si="66"/>
        <v>29</v>
      </c>
    </row>
    <row r="272" spans="1:12" ht="12.75">
      <c r="A272" s="244"/>
      <c r="B272" s="2" t="s">
        <v>10</v>
      </c>
      <c r="C272" s="34">
        <v>3</v>
      </c>
      <c r="D272" s="7">
        <v>2</v>
      </c>
      <c r="E272" s="35">
        <f>SUM(C272:D272)</f>
        <v>5</v>
      </c>
      <c r="F272" s="9">
        <v>0</v>
      </c>
      <c r="G272" s="7">
        <v>0</v>
      </c>
      <c r="H272" s="35">
        <f>SUM(F272:G272)</f>
        <v>0</v>
      </c>
      <c r="I272" s="55">
        <f t="shared" si="67"/>
        <v>3</v>
      </c>
      <c r="J272" s="7">
        <f t="shared" si="67"/>
        <v>2</v>
      </c>
      <c r="K272" s="35">
        <f>SUM(I272:J272)</f>
        <v>5</v>
      </c>
      <c r="L272" s="21">
        <f t="shared" si="66"/>
        <v>5</v>
      </c>
    </row>
    <row r="273" spans="1:12" ht="12.75">
      <c r="A273" s="244"/>
      <c r="B273" s="2" t="s">
        <v>11</v>
      </c>
      <c r="C273" s="34">
        <v>1</v>
      </c>
      <c r="D273" s="7">
        <v>0</v>
      </c>
      <c r="E273" s="35">
        <f>SUM(C273:D273)</f>
        <v>1</v>
      </c>
      <c r="F273" s="9">
        <v>0</v>
      </c>
      <c r="G273" s="7">
        <v>0</v>
      </c>
      <c r="H273" s="35">
        <f>SUM(F273:G273)</f>
        <v>0</v>
      </c>
      <c r="I273" s="55">
        <f t="shared" si="67"/>
        <v>1</v>
      </c>
      <c r="J273" s="7">
        <f t="shared" si="67"/>
        <v>0</v>
      </c>
      <c r="K273" s="35">
        <f>SUM(I273:J273)</f>
        <v>1</v>
      </c>
      <c r="L273" s="21">
        <f t="shared" si="66"/>
        <v>1</v>
      </c>
    </row>
    <row r="274" spans="1:14" s="97" customFormat="1" ht="12.75">
      <c r="A274" s="245"/>
      <c r="B274" s="70" t="s">
        <v>12</v>
      </c>
      <c r="C274" s="56">
        <v>0</v>
      </c>
      <c r="D274" s="68">
        <v>0</v>
      </c>
      <c r="E274" s="61">
        <f>SUM(C274:D274)</f>
        <v>0</v>
      </c>
      <c r="F274" s="69">
        <v>0</v>
      </c>
      <c r="G274" s="68">
        <v>0</v>
      </c>
      <c r="H274" s="61">
        <f>SUM(F274:G274)</f>
        <v>0</v>
      </c>
      <c r="I274" s="55">
        <f t="shared" si="67"/>
        <v>0</v>
      </c>
      <c r="J274" s="60">
        <f t="shared" si="67"/>
        <v>0</v>
      </c>
      <c r="K274" s="61">
        <f>SUM(I274:J274)</f>
        <v>0</v>
      </c>
      <c r="L274" s="63">
        <f t="shared" si="66"/>
        <v>0</v>
      </c>
      <c r="N274" s="136"/>
    </row>
    <row r="275" spans="1:12" ht="13.5" thickBot="1">
      <c r="A275" s="31" t="s">
        <v>16</v>
      </c>
      <c r="B275" s="5"/>
      <c r="C275" s="17">
        <f>SUM(C267:C274)</f>
        <v>60</v>
      </c>
      <c r="D275" s="18">
        <f>SUM(D267:D274)</f>
        <v>54</v>
      </c>
      <c r="E275" s="19">
        <f t="shared" si="61"/>
        <v>114</v>
      </c>
      <c r="F275" s="17">
        <f>SUM(F267:F274)</f>
        <v>0</v>
      </c>
      <c r="G275" s="18">
        <f>SUM(G267:G274)</f>
        <v>0</v>
      </c>
      <c r="H275" s="19">
        <f t="shared" si="62"/>
        <v>0</v>
      </c>
      <c r="I275" s="57">
        <f>SUM(I267:I274)</f>
        <v>60</v>
      </c>
      <c r="J275" s="18">
        <f>SUM(J267:J274)</f>
        <v>54</v>
      </c>
      <c r="K275" s="19">
        <f t="shared" si="65"/>
        <v>114</v>
      </c>
      <c r="L275" s="25">
        <f t="shared" si="66"/>
        <v>114</v>
      </c>
    </row>
    <row r="276" spans="1:12" ht="12.75">
      <c r="A276" s="247" t="s">
        <v>91</v>
      </c>
      <c r="B276" s="107" t="s">
        <v>9</v>
      </c>
      <c r="C276" s="36">
        <v>30</v>
      </c>
      <c r="D276" s="37">
        <v>12</v>
      </c>
      <c r="E276" s="116">
        <f t="shared" si="61"/>
        <v>42</v>
      </c>
      <c r="F276" s="117">
        <v>5</v>
      </c>
      <c r="G276" s="37">
        <v>6</v>
      </c>
      <c r="H276" s="116">
        <f t="shared" si="62"/>
        <v>11</v>
      </c>
      <c r="I276" s="118">
        <f aca="true" t="shared" si="68" ref="I276:J283">SUM(C276+F276)</f>
        <v>35</v>
      </c>
      <c r="J276" s="37">
        <f t="shared" si="68"/>
        <v>18</v>
      </c>
      <c r="K276" s="116">
        <f t="shared" si="65"/>
        <v>53</v>
      </c>
      <c r="L276" s="110">
        <f t="shared" si="66"/>
        <v>53</v>
      </c>
    </row>
    <row r="277" spans="1:12" ht="12.75">
      <c r="A277" s="244"/>
      <c r="B277" s="2" t="s">
        <v>10</v>
      </c>
      <c r="C277" s="34">
        <v>23</v>
      </c>
      <c r="D277" s="7">
        <v>23</v>
      </c>
      <c r="E277" s="35">
        <f t="shared" si="61"/>
        <v>46</v>
      </c>
      <c r="F277" s="9">
        <v>0</v>
      </c>
      <c r="G277" s="7">
        <v>5</v>
      </c>
      <c r="H277" s="35">
        <f t="shared" si="62"/>
        <v>5</v>
      </c>
      <c r="I277" s="55">
        <f t="shared" si="68"/>
        <v>23</v>
      </c>
      <c r="J277" s="7">
        <f t="shared" si="68"/>
        <v>28</v>
      </c>
      <c r="K277" s="35">
        <f t="shared" si="65"/>
        <v>51</v>
      </c>
      <c r="L277" s="21">
        <f t="shared" si="66"/>
        <v>51</v>
      </c>
    </row>
    <row r="278" spans="1:12" ht="12.75">
      <c r="A278" s="244"/>
      <c r="B278" s="2" t="s">
        <v>11</v>
      </c>
      <c r="C278" s="34">
        <v>34</v>
      </c>
      <c r="D278" s="7">
        <v>5</v>
      </c>
      <c r="E278" s="35">
        <f t="shared" si="61"/>
        <v>39</v>
      </c>
      <c r="F278" s="9">
        <v>0</v>
      </c>
      <c r="G278" s="7">
        <v>0</v>
      </c>
      <c r="H278" s="35">
        <f t="shared" si="62"/>
        <v>0</v>
      </c>
      <c r="I278" s="55">
        <f t="shared" si="68"/>
        <v>34</v>
      </c>
      <c r="J278" s="7">
        <f t="shared" si="68"/>
        <v>5</v>
      </c>
      <c r="K278" s="35">
        <f t="shared" si="65"/>
        <v>39</v>
      </c>
      <c r="L278" s="21">
        <f t="shared" si="66"/>
        <v>39</v>
      </c>
    </row>
    <row r="279" spans="1:14" s="97" customFormat="1" ht="13.5" thickBot="1">
      <c r="A279" s="277"/>
      <c r="B279" s="80" t="s">
        <v>12</v>
      </c>
      <c r="C279" s="57">
        <v>15</v>
      </c>
      <c r="D279" s="81">
        <v>0</v>
      </c>
      <c r="E279" s="82">
        <f t="shared" si="61"/>
        <v>15</v>
      </c>
      <c r="F279" s="83">
        <v>0</v>
      </c>
      <c r="G279" s="81">
        <v>0</v>
      </c>
      <c r="H279" s="82">
        <f t="shared" si="62"/>
        <v>0</v>
      </c>
      <c r="I279" s="57">
        <f t="shared" si="68"/>
        <v>15</v>
      </c>
      <c r="J279" s="81">
        <f t="shared" si="68"/>
        <v>0</v>
      </c>
      <c r="K279" s="82">
        <f t="shared" si="65"/>
        <v>15</v>
      </c>
      <c r="L279" s="84">
        <f t="shared" si="66"/>
        <v>15</v>
      </c>
      <c r="N279" s="136"/>
    </row>
    <row r="280" spans="1:12" ht="12.75">
      <c r="A280" s="244" t="s">
        <v>92</v>
      </c>
      <c r="B280" s="3" t="s">
        <v>9</v>
      </c>
      <c r="C280" s="51">
        <v>30</v>
      </c>
      <c r="D280" s="41">
        <v>7</v>
      </c>
      <c r="E280" s="44">
        <f>SUM(C280:D280)</f>
        <v>37</v>
      </c>
      <c r="F280" s="48">
        <v>9</v>
      </c>
      <c r="G280" s="41">
        <v>3</v>
      </c>
      <c r="H280" s="44">
        <f>SUM(F280:G280)</f>
        <v>12</v>
      </c>
      <c r="I280" s="58">
        <f t="shared" si="68"/>
        <v>39</v>
      </c>
      <c r="J280" s="41">
        <f t="shared" si="68"/>
        <v>10</v>
      </c>
      <c r="K280" s="44">
        <f>SUM(I280:J280)</f>
        <v>49</v>
      </c>
      <c r="L280" s="52">
        <f t="shared" si="66"/>
        <v>49</v>
      </c>
    </row>
    <row r="281" spans="1:12" ht="12.75">
      <c r="A281" s="244"/>
      <c r="B281" s="2" t="s">
        <v>10</v>
      </c>
      <c r="C281" s="34">
        <v>32</v>
      </c>
      <c r="D281" s="7">
        <v>2</v>
      </c>
      <c r="E281" s="35">
        <f>SUM(C281:D281)</f>
        <v>34</v>
      </c>
      <c r="F281" s="9">
        <v>1</v>
      </c>
      <c r="G281" s="7">
        <v>0</v>
      </c>
      <c r="H281" s="35">
        <f>SUM(F281:G281)</f>
        <v>1</v>
      </c>
      <c r="I281" s="55">
        <f t="shared" si="68"/>
        <v>33</v>
      </c>
      <c r="J281" s="7">
        <f t="shared" si="68"/>
        <v>2</v>
      </c>
      <c r="K281" s="35">
        <f>SUM(I281:J281)</f>
        <v>35</v>
      </c>
      <c r="L281" s="21">
        <f t="shared" si="66"/>
        <v>35</v>
      </c>
    </row>
    <row r="282" spans="1:12" ht="12.75">
      <c r="A282" s="244"/>
      <c r="B282" s="2" t="s">
        <v>11</v>
      </c>
      <c r="C282" s="34">
        <v>10</v>
      </c>
      <c r="D282" s="7">
        <v>0</v>
      </c>
      <c r="E282" s="35">
        <f>SUM(C282:D282)</f>
        <v>10</v>
      </c>
      <c r="F282" s="9">
        <v>0</v>
      </c>
      <c r="G282" s="7">
        <v>0</v>
      </c>
      <c r="H282" s="35">
        <f>SUM(F282:G282)</f>
        <v>0</v>
      </c>
      <c r="I282" s="55">
        <f t="shared" si="68"/>
        <v>10</v>
      </c>
      <c r="J282" s="7">
        <f t="shared" si="68"/>
        <v>0</v>
      </c>
      <c r="K282" s="35">
        <f>SUM(I282:J282)</f>
        <v>10</v>
      </c>
      <c r="L282" s="21">
        <f t="shared" si="66"/>
        <v>10</v>
      </c>
    </row>
    <row r="283" spans="1:14" s="97" customFormat="1" ht="12.75">
      <c r="A283" s="245"/>
      <c r="B283" s="70" t="s">
        <v>12</v>
      </c>
      <c r="C283" s="56">
        <v>0</v>
      </c>
      <c r="D283" s="68">
        <v>0</v>
      </c>
      <c r="E283" s="61">
        <f>SUM(C283:D283)</f>
        <v>0</v>
      </c>
      <c r="F283" s="69">
        <v>0</v>
      </c>
      <c r="G283" s="68">
        <v>0</v>
      </c>
      <c r="H283" s="61">
        <f>SUM(F283:G283)</f>
        <v>0</v>
      </c>
      <c r="I283" s="55">
        <f t="shared" si="68"/>
        <v>0</v>
      </c>
      <c r="J283" s="60">
        <f t="shared" si="68"/>
        <v>0</v>
      </c>
      <c r="K283" s="61">
        <f>SUM(I283:J283)</f>
        <v>0</v>
      </c>
      <c r="L283" s="63">
        <f t="shared" si="66"/>
        <v>0</v>
      </c>
      <c r="N283" s="136"/>
    </row>
    <row r="284" spans="1:12" ht="13.5" thickBot="1">
      <c r="A284" s="31" t="s">
        <v>16</v>
      </c>
      <c r="B284" s="5"/>
      <c r="C284" s="17">
        <f>SUM(C276:C283)</f>
        <v>174</v>
      </c>
      <c r="D284" s="18">
        <f>SUM(D276:D283)</f>
        <v>49</v>
      </c>
      <c r="E284" s="19">
        <f t="shared" si="61"/>
        <v>223</v>
      </c>
      <c r="F284" s="17">
        <f>SUM(F276:F283)</f>
        <v>15</v>
      </c>
      <c r="G284" s="18">
        <f>SUM(G276:G283)</f>
        <v>14</v>
      </c>
      <c r="H284" s="19">
        <f t="shared" si="62"/>
        <v>29</v>
      </c>
      <c r="I284" s="57">
        <f>SUM(I276:I283)</f>
        <v>189</v>
      </c>
      <c r="J284" s="18">
        <f>SUM(J276:J283)</f>
        <v>63</v>
      </c>
      <c r="K284" s="19">
        <f t="shared" si="65"/>
        <v>252</v>
      </c>
      <c r="L284" s="25">
        <f t="shared" si="66"/>
        <v>252</v>
      </c>
    </row>
    <row r="285" spans="1:12" ht="13.5" thickBot="1">
      <c r="A285" s="232" t="s">
        <v>17</v>
      </c>
      <c r="B285" s="233"/>
      <c r="C285" s="38">
        <f aca="true" t="shared" si="69" ref="C285:K285">SUM(C284,C275,C266,C257,C248)</f>
        <v>561</v>
      </c>
      <c r="D285" s="6">
        <f t="shared" si="69"/>
        <v>196</v>
      </c>
      <c r="E285" s="22">
        <f t="shared" si="69"/>
        <v>757</v>
      </c>
      <c r="F285" s="38">
        <f t="shared" si="69"/>
        <v>28</v>
      </c>
      <c r="G285" s="6">
        <f t="shared" si="69"/>
        <v>21</v>
      </c>
      <c r="H285" s="22">
        <f t="shared" si="69"/>
        <v>49</v>
      </c>
      <c r="I285" s="100">
        <f t="shared" si="69"/>
        <v>589</v>
      </c>
      <c r="J285" s="6">
        <f t="shared" si="69"/>
        <v>217</v>
      </c>
      <c r="K285" s="22">
        <f t="shared" si="69"/>
        <v>806</v>
      </c>
      <c r="L285" s="11">
        <f>SUM(L248+L257+L266+L275+L284)</f>
        <v>806</v>
      </c>
    </row>
    <row r="286" spans="9:12" ht="12.75">
      <c r="I286" s="227" t="s">
        <v>18</v>
      </c>
      <c r="J286" s="228"/>
      <c r="K286" s="228"/>
      <c r="L286" s="15">
        <v>205</v>
      </c>
    </row>
    <row r="287" spans="9:12" ht="13.5" thickBot="1">
      <c r="I287" s="191" t="s">
        <v>19</v>
      </c>
      <c r="J287" s="192"/>
      <c r="K287" s="192"/>
      <c r="L287" s="27">
        <v>175</v>
      </c>
    </row>
    <row r="288" spans="9:12" ht="15.75" thickBot="1">
      <c r="I288" s="240" t="s">
        <v>16</v>
      </c>
      <c r="J288" s="241"/>
      <c r="K288" s="241"/>
      <c r="L288" s="26">
        <f>SUM(L285:L287)</f>
        <v>1186</v>
      </c>
    </row>
    <row r="289" ht="13.5" thickBot="1"/>
    <row r="290" spans="1:12" ht="15.75" thickBot="1">
      <c r="A290" s="195" t="s">
        <v>32</v>
      </c>
      <c r="B290" s="195"/>
      <c r="C290" s="195"/>
      <c r="D290" s="195"/>
      <c r="E290" s="195"/>
      <c r="F290" s="195"/>
      <c r="G290" s="195"/>
      <c r="H290" s="195"/>
      <c r="I290" s="195"/>
      <c r="J290" s="195"/>
      <c r="K290" s="195"/>
      <c r="L290" s="195"/>
    </row>
    <row r="291" spans="1:12" ht="13.5" thickBot="1">
      <c r="A291" s="231" t="s">
        <v>3</v>
      </c>
      <c r="B291" s="231" t="s">
        <v>4</v>
      </c>
      <c r="C291" s="234" t="s">
        <v>5</v>
      </c>
      <c r="D291" s="234"/>
      <c r="E291" s="234"/>
      <c r="F291" s="234" t="s">
        <v>6</v>
      </c>
      <c r="G291" s="234"/>
      <c r="H291" s="234"/>
      <c r="I291" s="234" t="s">
        <v>7</v>
      </c>
      <c r="J291" s="234"/>
      <c r="K291" s="234"/>
      <c r="L291" s="231" t="s">
        <v>8</v>
      </c>
    </row>
    <row r="292" spans="1:12" ht="13.5" thickBot="1">
      <c r="A292" s="246"/>
      <c r="B292" s="231"/>
      <c r="C292" s="113" t="s">
        <v>13</v>
      </c>
      <c r="D292" s="113" t="s">
        <v>15</v>
      </c>
      <c r="E292" s="114" t="s">
        <v>14</v>
      </c>
      <c r="F292" s="113" t="s">
        <v>13</v>
      </c>
      <c r="G292" s="113" t="s">
        <v>15</v>
      </c>
      <c r="H292" s="114" t="s">
        <v>14</v>
      </c>
      <c r="I292" s="115" t="s">
        <v>13</v>
      </c>
      <c r="J292" s="113" t="s">
        <v>15</v>
      </c>
      <c r="K292" s="114" t="s">
        <v>14</v>
      </c>
      <c r="L292" s="231"/>
    </row>
    <row r="293" spans="1:12" ht="12.75">
      <c r="A293" s="244"/>
      <c r="B293" s="3" t="s">
        <v>9</v>
      </c>
      <c r="C293" s="36">
        <v>91</v>
      </c>
      <c r="D293" s="37">
        <v>173</v>
      </c>
      <c r="E293" s="116">
        <f>SUM(C293:D293)</f>
        <v>264</v>
      </c>
      <c r="F293" s="36">
        <v>57</v>
      </c>
      <c r="G293" s="37">
        <v>0</v>
      </c>
      <c r="H293" s="116">
        <f>SUM(F293:G293)</f>
        <v>57</v>
      </c>
      <c r="I293" s="58">
        <f aca="true" t="shared" si="70" ref="I293:J297">SUM(C293+F293)</f>
        <v>148</v>
      </c>
      <c r="J293" s="41">
        <f t="shared" si="70"/>
        <v>173</v>
      </c>
      <c r="K293" s="44">
        <f>SUM(I293:J293)</f>
        <v>321</v>
      </c>
      <c r="L293" s="52">
        <f>K293</f>
        <v>321</v>
      </c>
    </row>
    <row r="294" spans="1:12" ht="12.75">
      <c r="A294" s="244"/>
      <c r="B294" s="2" t="s">
        <v>10</v>
      </c>
      <c r="C294" s="34">
        <v>194</v>
      </c>
      <c r="D294" s="7">
        <v>109</v>
      </c>
      <c r="E294" s="35">
        <f>SUM(C294:D294)</f>
        <v>303</v>
      </c>
      <c r="F294" s="34">
        <v>0</v>
      </c>
      <c r="G294" s="7">
        <v>0</v>
      </c>
      <c r="H294" s="35">
        <f>SUM(F294:G294)</f>
        <v>0</v>
      </c>
      <c r="I294" s="55">
        <f t="shared" si="70"/>
        <v>194</v>
      </c>
      <c r="J294" s="7">
        <f t="shared" si="70"/>
        <v>109</v>
      </c>
      <c r="K294" s="35">
        <f>SUM(I294:J294)</f>
        <v>303</v>
      </c>
      <c r="L294" s="21">
        <f>K294</f>
        <v>303</v>
      </c>
    </row>
    <row r="295" spans="1:12" ht="12.75">
      <c r="A295" s="244"/>
      <c r="B295" s="2" t="s">
        <v>11</v>
      </c>
      <c r="C295" s="34">
        <v>146</v>
      </c>
      <c r="D295" s="7">
        <v>44</v>
      </c>
      <c r="E295" s="35">
        <f>SUM(C295:D295)</f>
        <v>190</v>
      </c>
      <c r="F295" s="34">
        <v>0</v>
      </c>
      <c r="G295" s="7">
        <v>0</v>
      </c>
      <c r="H295" s="35">
        <f>SUM(F295:G295)</f>
        <v>0</v>
      </c>
      <c r="I295" s="55">
        <f t="shared" si="70"/>
        <v>146</v>
      </c>
      <c r="J295" s="7">
        <f t="shared" si="70"/>
        <v>44</v>
      </c>
      <c r="K295" s="35">
        <f>SUM(I295:J295)</f>
        <v>190</v>
      </c>
      <c r="L295" s="21">
        <f>K295</f>
        <v>190</v>
      </c>
    </row>
    <row r="296" spans="1:14" s="97" customFormat="1" ht="12.75">
      <c r="A296" s="245"/>
      <c r="B296" s="70" t="s">
        <v>12</v>
      </c>
      <c r="C296" s="55">
        <v>114</v>
      </c>
      <c r="D296" s="60">
        <v>0</v>
      </c>
      <c r="E296" s="61">
        <f>SUM(C296:D296)</f>
        <v>114</v>
      </c>
      <c r="F296" s="55">
        <v>0</v>
      </c>
      <c r="G296" s="60">
        <v>0</v>
      </c>
      <c r="H296" s="61">
        <f>SUM(F296:G296)</f>
        <v>0</v>
      </c>
      <c r="I296" s="55">
        <f t="shared" si="70"/>
        <v>114</v>
      </c>
      <c r="J296" s="60">
        <f t="shared" si="70"/>
        <v>0</v>
      </c>
      <c r="K296" s="61">
        <f>SUM(I296:J296)</f>
        <v>114</v>
      </c>
      <c r="L296" s="63">
        <f>K296</f>
        <v>114</v>
      </c>
      <c r="N296" s="136"/>
    </row>
    <row r="297" spans="1:12" ht="13.5" thickBot="1">
      <c r="A297" s="31" t="s">
        <v>16</v>
      </c>
      <c r="B297" s="5"/>
      <c r="C297" s="17">
        <f>SUM(C293:C296)</f>
        <v>545</v>
      </c>
      <c r="D297" s="18">
        <f>SUM(D293:D296)</f>
        <v>326</v>
      </c>
      <c r="E297" s="19">
        <f>SUM(C297:D297)</f>
        <v>871</v>
      </c>
      <c r="F297" s="17">
        <f>SUM(F293:F296)</f>
        <v>57</v>
      </c>
      <c r="G297" s="18">
        <f>SUM(G293:G296)</f>
        <v>0</v>
      </c>
      <c r="H297" s="19">
        <f>SUM(F297:G297)</f>
        <v>57</v>
      </c>
      <c r="I297" s="55">
        <f t="shared" si="70"/>
        <v>602</v>
      </c>
      <c r="J297" s="7">
        <f t="shared" si="70"/>
        <v>326</v>
      </c>
      <c r="K297" s="35">
        <f>SUM(I297:J297)</f>
        <v>928</v>
      </c>
      <c r="L297" s="21">
        <f>SUM(L293:L296)</f>
        <v>928</v>
      </c>
    </row>
    <row r="298" spans="1:12" ht="13.5" thickBot="1">
      <c r="A298" s="232" t="s">
        <v>35</v>
      </c>
      <c r="B298" s="278"/>
      <c r="C298" s="278"/>
      <c r="D298" s="278"/>
      <c r="E298" s="278"/>
      <c r="F298" s="278"/>
      <c r="G298" s="278"/>
      <c r="H298" s="278"/>
      <c r="I298" s="278"/>
      <c r="J298" s="278"/>
      <c r="K298" s="278"/>
      <c r="L298" s="279"/>
    </row>
    <row r="299" spans="1:12" ht="13.5" thickBot="1">
      <c r="A299" s="254" t="s">
        <v>35</v>
      </c>
      <c r="B299" s="258"/>
      <c r="C299" s="258"/>
      <c r="D299" s="258"/>
      <c r="E299" s="258"/>
      <c r="F299" s="258"/>
      <c r="G299" s="258"/>
      <c r="H299" s="258"/>
      <c r="I299" s="115" t="s">
        <v>13</v>
      </c>
      <c r="J299" s="113" t="s">
        <v>15</v>
      </c>
      <c r="K299" s="114" t="s">
        <v>14</v>
      </c>
      <c r="L299" s="112" t="s">
        <v>8</v>
      </c>
    </row>
    <row r="300" spans="1:14" s="97" customFormat="1" ht="12.75">
      <c r="A300" s="255"/>
      <c r="B300" s="65" t="s">
        <v>9</v>
      </c>
      <c r="C300" s="284"/>
      <c r="D300" s="284"/>
      <c r="E300" s="284"/>
      <c r="F300" s="284"/>
      <c r="G300" s="284"/>
      <c r="H300" s="256"/>
      <c r="I300" s="118">
        <v>63</v>
      </c>
      <c r="J300" s="129">
        <v>56</v>
      </c>
      <c r="K300" s="130">
        <f>SUM(I300:J300)</f>
        <v>119</v>
      </c>
      <c r="L300" s="131">
        <f>K300</f>
        <v>119</v>
      </c>
      <c r="N300" s="136"/>
    </row>
    <row r="301" spans="1:14" s="97" customFormat="1" ht="12.75">
      <c r="A301" s="255"/>
      <c r="B301" s="65" t="s">
        <v>10</v>
      </c>
      <c r="C301" s="256"/>
      <c r="D301" s="257"/>
      <c r="E301" s="257"/>
      <c r="F301" s="257"/>
      <c r="G301" s="257"/>
      <c r="H301" s="257"/>
      <c r="I301" s="55">
        <v>22</v>
      </c>
      <c r="J301" s="60">
        <v>66</v>
      </c>
      <c r="K301" s="61">
        <f>SUM(I301:J301)</f>
        <v>88</v>
      </c>
      <c r="L301" s="72">
        <f>K301</f>
        <v>88</v>
      </c>
      <c r="N301" s="136"/>
    </row>
    <row r="302" spans="1:14" s="97" customFormat="1" ht="12.75">
      <c r="A302" s="255"/>
      <c r="B302" s="65" t="s">
        <v>11</v>
      </c>
      <c r="C302" s="256"/>
      <c r="D302" s="257"/>
      <c r="E302" s="257"/>
      <c r="F302" s="257"/>
      <c r="G302" s="257"/>
      <c r="H302" s="257"/>
      <c r="I302" s="55">
        <v>32</v>
      </c>
      <c r="J302" s="60">
        <v>8</v>
      </c>
      <c r="K302" s="61">
        <f>SUM(I302:J302)</f>
        <v>40</v>
      </c>
      <c r="L302" s="72">
        <f>K302</f>
        <v>40</v>
      </c>
      <c r="N302" s="136"/>
    </row>
    <row r="303" spans="1:14" s="97" customFormat="1" ht="12.75">
      <c r="A303" s="280"/>
      <c r="B303" s="70" t="s">
        <v>12</v>
      </c>
      <c r="C303" s="256"/>
      <c r="D303" s="257"/>
      <c r="E303" s="257"/>
      <c r="F303" s="257"/>
      <c r="G303" s="257"/>
      <c r="H303" s="257"/>
      <c r="I303" s="55">
        <v>2</v>
      </c>
      <c r="J303" s="60">
        <f>SUM(D303+G303)</f>
        <v>0</v>
      </c>
      <c r="K303" s="61">
        <f>SUM(I303:J303)</f>
        <v>2</v>
      </c>
      <c r="L303" s="72">
        <f>K303</f>
        <v>2</v>
      </c>
      <c r="N303" s="136"/>
    </row>
    <row r="304" spans="1:14" ht="13.5" thickBot="1">
      <c r="A304" s="31" t="s">
        <v>16</v>
      </c>
      <c r="B304" s="5"/>
      <c r="C304" s="267"/>
      <c r="D304" s="196"/>
      <c r="E304" s="196"/>
      <c r="F304" s="196"/>
      <c r="G304" s="196"/>
      <c r="H304" s="196"/>
      <c r="I304" s="57">
        <f>SUM(I300:I303)</f>
        <v>119</v>
      </c>
      <c r="J304" s="18">
        <f>SUM(J300:J303)</f>
        <v>130</v>
      </c>
      <c r="K304" s="19">
        <f>SUM(K300:K303)</f>
        <v>249</v>
      </c>
      <c r="L304" s="49">
        <f>SUM(L300:L303)</f>
        <v>249</v>
      </c>
      <c r="N304" s="189"/>
    </row>
    <row r="305" spans="9:12" ht="12.75">
      <c r="I305" s="227" t="s">
        <v>18</v>
      </c>
      <c r="J305" s="228"/>
      <c r="K305" s="228"/>
      <c r="L305" s="15">
        <v>410</v>
      </c>
    </row>
    <row r="306" spans="9:12" ht="13.5" thickBot="1">
      <c r="I306" s="191" t="s">
        <v>19</v>
      </c>
      <c r="J306" s="192"/>
      <c r="K306" s="192"/>
      <c r="L306" s="27">
        <v>186</v>
      </c>
    </row>
    <row r="307" spans="9:12" ht="15.75" thickBot="1">
      <c r="I307" s="229" t="s">
        <v>16</v>
      </c>
      <c r="J307" s="230"/>
      <c r="K307" s="230"/>
      <c r="L307" s="26">
        <f>SUM(L304+L297+L305+L306)</f>
        <v>1773</v>
      </c>
    </row>
    <row r="308" ht="13.5" thickBot="1"/>
    <row r="309" spans="1:12" ht="15.75" thickBot="1">
      <c r="A309" s="195" t="s">
        <v>33</v>
      </c>
      <c r="B309" s="195"/>
      <c r="C309" s="195"/>
      <c r="D309" s="195"/>
      <c r="E309" s="195"/>
      <c r="F309" s="195"/>
      <c r="G309" s="195"/>
      <c r="H309" s="195"/>
      <c r="I309" s="195"/>
      <c r="J309" s="195"/>
      <c r="K309" s="195"/>
      <c r="L309" s="195"/>
    </row>
    <row r="310" spans="1:12" ht="13.5" thickBot="1">
      <c r="A310" s="231" t="s">
        <v>3</v>
      </c>
      <c r="B310" s="231" t="s">
        <v>4</v>
      </c>
      <c r="C310" s="234" t="s">
        <v>5</v>
      </c>
      <c r="D310" s="234"/>
      <c r="E310" s="234"/>
      <c r="F310" s="234" t="s">
        <v>6</v>
      </c>
      <c r="G310" s="234"/>
      <c r="H310" s="234"/>
      <c r="I310" s="234" t="s">
        <v>7</v>
      </c>
      <c r="J310" s="234"/>
      <c r="K310" s="234"/>
      <c r="L310" s="231" t="s">
        <v>8</v>
      </c>
    </row>
    <row r="311" spans="1:12" ht="13.5" thickBot="1">
      <c r="A311" s="246"/>
      <c r="B311" s="231"/>
      <c r="C311" s="113" t="s">
        <v>13</v>
      </c>
      <c r="D311" s="113" t="s">
        <v>15</v>
      </c>
      <c r="E311" s="114" t="s">
        <v>14</v>
      </c>
      <c r="F311" s="113" t="s">
        <v>13</v>
      </c>
      <c r="G311" s="113" t="s">
        <v>15</v>
      </c>
      <c r="H311" s="114" t="s">
        <v>14</v>
      </c>
      <c r="I311" s="115" t="s">
        <v>13</v>
      </c>
      <c r="J311" s="113" t="s">
        <v>15</v>
      </c>
      <c r="K311" s="114" t="s">
        <v>14</v>
      </c>
      <c r="L311" s="231"/>
    </row>
    <row r="312" spans="1:12" ht="12.75">
      <c r="A312" s="244" t="s">
        <v>68</v>
      </c>
      <c r="B312" s="3" t="s">
        <v>9</v>
      </c>
      <c r="C312" s="36">
        <v>30</v>
      </c>
      <c r="D312" s="37">
        <v>14</v>
      </c>
      <c r="E312" s="116">
        <f>SUM(C312:D312)</f>
        <v>44</v>
      </c>
      <c r="F312" s="36">
        <v>47</v>
      </c>
      <c r="G312" s="37">
        <v>16</v>
      </c>
      <c r="H312" s="116">
        <f>SUM(F312:G312)</f>
        <v>63</v>
      </c>
      <c r="I312" s="118">
        <f aca="true" t="shared" si="71" ref="I312:J315">SUM(C312+F312)</f>
        <v>77</v>
      </c>
      <c r="J312" s="37">
        <f t="shared" si="71"/>
        <v>30</v>
      </c>
      <c r="K312" s="116">
        <f>SUM(I312:J312)</f>
        <v>107</v>
      </c>
      <c r="L312" s="120">
        <f aca="true" t="shared" si="72" ref="L312:L337">K312</f>
        <v>107</v>
      </c>
    </row>
    <row r="313" spans="1:12" ht="12.75">
      <c r="A313" s="244"/>
      <c r="B313" s="2" t="s">
        <v>10</v>
      </c>
      <c r="C313" s="34">
        <v>51</v>
      </c>
      <c r="D313" s="7">
        <v>18</v>
      </c>
      <c r="E313" s="35">
        <f>SUM(C313:D313)</f>
        <v>69</v>
      </c>
      <c r="F313" s="34">
        <v>0</v>
      </c>
      <c r="G313" s="7">
        <v>0</v>
      </c>
      <c r="H313" s="35">
        <f>SUM(F313:G313)</f>
        <v>0</v>
      </c>
      <c r="I313" s="55">
        <f t="shared" si="71"/>
        <v>51</v>
      </c>
      <c r="J313" s="7">
        <f t="shared" si="71"/>
        <v>18</v>
      </c>
      <c r="K313" s="35">
        <f>SUM(I313:J313)</f>
        <v>69</v>
      </c>
      <c r="L313" s="47">
        <f t="shared" si="72"/>
        <v>69</v>
      </c>
    </row>
    <row r="314" spans="1:12" ht="12.75">
      <c r="A314" s="244"/>
      <c r="B314" s="2" t="s">
        <v>11</v>
      </c>
      <c r="C314" s="34">
        <v>22</v>
      </c>
      <c r="D314" s="7">
        <v>9</v>
      </c>
      <c r="E314" s="35">
        <f>SUM(C314:D314)</f>
        <v>31</v>
      </c>
      <c r="F314" s="34">
        <v>0</v>
      </c>
      <c r="G314" s="7">
        <v>0</v>
      </c>
      <c r="H314" s="35">
        <f>SUM(F314:G314)</f>
        <v>0</v>
      </c>
      <c r="I314" s="55">
        <f t="shared" si="71"/>
        <v>22</v>
      </c>
      <c r="J314" s="7">
        <f t="shared" si="71"/>
        <v>9</v>
      </c>
      <c r="K314" s="35">
        <f>SUM(I314:J314)</f>
        <v>31</v>
      </c>
      <c r="L314" s="47">
        <f t="shared" si="72"/>
        <v>31</v>
      </c>
    </row>
    <row r="315" spans="1:14" s="97" customFormat="1" ht="12.75">
      <c r="A315" s="245"/>
      <c r="B315" s="70" t="s">
        <v>12</v>
      </c>
      <c r="C315" s="55">
        <v>15</v>
      </c>
      <c r="D315" s="60">
        <v>0</v>
      </c>
      <c r="E315" s="61">
        <f>SUM(C315:D315)</f>
        <v>15</v>
      </c>
      <c r="F315" s="55">
        <v>0</v>
      </c>
      <c r="G315" s="60">
        <v>0</v>
      </c>
      <c r="H315" s="61">
        <f>SUM(F315:G315)</f>
        <v>0</v>
      </c>
      <c r="I315" s="55">
        <f t="shared" si="71"/>
        <v>15</v>
      </c>
      <c r="J315" s="60">
        <f t="shared" si="71"/>
        <v>0</v>
      </c>
      <c r="K315" s="61">
        <f>SUM(I315:J315)</f>
        <v>15</v>
      </c>
      <c r="L315" s="72">
        <f t="shared" si="72"/>
        <v>15</v>
      </c>
      <c r="N315" s="136"/>
    </row>
    <row r="316" spans="1:12" ht="13.5" thickBot="1">
      <c r="A316" s="31" t="s">
        <v>16</v>
      </c>
      <c r="B316" s="5"/>
      <c r="C316" s="17">
        <f>SUM(C312:C315)</f>
        <v>118</v>
      </c>
      <c r="D316" s="18">
        <f aca="true" t="shared" si="73" ref="D316:K316">SUM(D312:D315)</f>
        <v>41</v>
      </c>
      <c r="E316" s="19">
        <f t="shared" si="73"/>
        <v>159</v>
      </c>
      <c r="F316" s="17">
        <f t="shared" si="73"/>
        <v>47</v>
      </c>
      <c r="G316" s="18">
        <f t="shared" si="73"/>
        <v>16</v>
      </c>
      <c r="H316" s="19">
        <f t="shared" si="73"/>
        <v>63</v>
      </c>
      <c r="I316" s="57">
        <f t="shared" si="73"/>
        <v>165</v>
      </c>
      <c r="J316" s="18">
        <f t="shared" si="73"/>
        <v>57</v>
      </c>
      <c r="K316" s="19">
        <f t="shared" si="73"/>
        <v>222</v>
      </c>
      <c r="L316" s="49">
        <f t="shared" si="72"/>
        <v>222</v>
      </c>
    </row>
    <row r="317" spans="1:12" ht="12.75">
      <c r="A317" s="263" t="s">
        <v>69</v>
      </c>
      <c r="B317" s="2" t="s">
        <v>9</v>
      </c>
      <c r="C317" s="36">
        <v>30</v>
      </c>
      <c r="D317" s="37">
        <v>13</v>
      </c>
      <c r="E317" s="116">
        <f>SUM(C317:D317)</f>
        <v>43</v>
      </c>
      <c r="F317" s="36">
        <v>14</v>
      </c>
      <c r="G317" s="37">
        <v>18</v>
      </c>
      <c r="H317" s="116">
        <f>SUM(F317:G317)</f>
        <v>32</v>
      </c>
      <c r="I317" s="118">
        <f aca="true" t="shared" si="74" ref="I317:J320">SUM(C317+F317)</f>
        <v>44</v>
      </c>
      <c r="J317" s="37">
        <f t="shared" si="74"/>
        <v>31</v>
      </c>
      <c r="K317" s="116">
        <f>SUM(I317:J317)</f>
        <v>75</v>
      </c>
      <c r="L317" s="120">
        <f t="shared" si="72"/>
        <v>75</v>
      </c>
    </row>
    <row r="318" spans="1:12" ht="12.75">
      <c r="A318" s="244"/>
      <c r="B318" s="2" t="s">
        <v>10</v>
      </c>
      <c r="C318" s="34">
        <v>42</v>
      </c>
      <c r="D318" s="7">
        <v>8</v>
      </c>
      <c r="E318" s="35">
        <f>SUM(C318:D318)</f>
        <v>50</v>
      </c>
      <c r="F318" s="34">
        <v>0</v>
      </c>
      <c r="G318" s="7">
        <v>0</v>
      </c>
      <c r="H318" s="35">
        <f>SUM(F318:G318)</f>
        <v>0</v>
      </c>
      <c r="I318" s="55">
        <f t="shared" si="74"/>
        <v>42</v>
      </c>
      <c r="J318" s="7">
        <f t="shared" si="74"/>
        <v>8</v>
      </c>
      <c r="K318" s="35">
        <f>SUM(I318:J318)</f>
        <v>50</v>
      </c>
      <c r="L318" s="47">
        <f t="shared" si="72"/>
        <v>50</v>
      </c>
    </row>
    <row r="319" spans="1:12" ht="12.75">
      <c r="A319" s="244"/>
      <c r="B319" s="2" t="s">
        <v>11</v>
      </c>
      <c r="C319" s="34">
        <v>36</v>
      </c>
      <c r="D319" s="7">
        <v>5</v>
      </c>
      <c r="E319" s="35">
        <f>SUM(C319:D319)</f>
        <v>41</v>
      </c>
      <c r="F319" s="34">
        <v>0</v>
      </c>
      <c r="G319" s="7">
        <v>0</v>
      </c>
      <c r="H319" s="35">
        <f>SUM(F319:G319)</f>
        <v>0</v>
      </c>
      <c r="I319" s="55">
        <f t="shared" si="74"/>
        <v>36</v>
      </c>
      <c r="J319" s="7">
        <f t="shared" si="74"/>
        <v>5</v>
      </c>
      <c r="K319" s="35">
        <f>SUM(I319:J319)</f>
        <v>41</v>
      </c>
      <c r="L319" s="47">
        <f t="shared" si="72"/>
        <v>41</v>
      </c>
    </row>
    <row r="320" spans="1:14" s="97" customFormat="1" ht="12.75">
      <c r="A320" s="245"/>
      <c r="B320" s="70" t="s">
        <v>12</v>
      </c>
      <c r="C320" s="55">
        <v>11</v>
      </c>
      <c r="D320" s="60">
        <v>0</v>
      </c>
      <c r="E320" s="61">
        <f>SUM(C320:D320)</f>
        <v>11</v>
      </c>
      <c r="F320" s="55">
        <v>0</v>
      </c>
      <c r="G320" s="60">
        <v>0</v>
      </c>
      <c r="H320" s="61">
        <f>SUM(F320:G320)</f>
        <v>0</v>
      </c>
      <c r="I320" s="55">
        <f t="shared" si="74"/>
        <v>11</v>
      </c>
      <c r="J320" s="60">
        <f t="shared" si="74"/>
        <v>0</v>
      </c>
      <c r="K320" s="61">
        <f>SUM(I320:J320)</f>
        <v>11</v>
      </c>
      <c r="L320" s="72">
        <f t="shared" si="72"/>
        <v>11</v>
      </c>
      <c r="N320" s="136"/>
    </row>
    <row r="321" spans="1:12" ht="13.5" thickBot="1">
      <c r="A321" s="31" t="s">
        <v>16</v>
      </c>
      <c r="B321" s="5"/>
      <c r="C321" s="17">
        <f>SUM(C317:C320)</f>
        <v>119</v>
      </c>
      <c r="D321" s="18">
        <f aca="true" t="shared" si="75" ref="D321:K321">SUM(D317:D320)</f>
        <v>26</v>
      </c>
      <c r="E321" s="19">
        <f t="shared" si="75"/>
        <v>145</v>
      </c>
      <c r="F321" s="17">
        <f t="shared" si="75"/>
        <v>14</v>
      </c>
      <c r="G321" s="18">
        <f t="shared" si="75"/>
        <v>18</v>
      </c>
      <c r="H321" s="19">
        <f t="shared" si="75"/>
        <v>32</v>
      </c>
      <c r="I321" s="57">
        <f t="shared" si="75"/>
        <v>133</v>
      </c>
      <c r="J321" s="18">
        <f t="shared" si="75"/>
        <v>44</v>
      </c>
      <c r="K321" s="19">
        <f t="shared" si="75"/>
        <v>177</v>
      </c>
      <c r="L321" s="49">
        <f t="shared" si="72"/>
        <v>177</v>
      </c>
    </row>
    <row r="322" spans="1:12" ht="12.75">
      <c r="A322" s="263" t="s">
        <v>70</v>
      </c>
      <c r="B322" s="2" t="s">
        <v>9</v>
      </c>
      <c r="C322" s="36">
        <v>46</v>
      </c>
      <c r="D322" s="37">
        <v>8</v>
      </c>
      <c r="E322" s="116">
        <f>SUM(C322:D322)</f>
        <v>54</v>
      </c>
      <c r="F322" s="36">
        <v>67</v>
      </c>
      <c r="G322" s="37">
        <v>90</v>
      </c>
      <c r="H322" s="116">
        <f>SUM(F322:G322)</f>
        <v>157</v>
      </c>
      <c r="I322" s="118">
        <f aca="true" t="shared" si="76" ref="I322:J325">SUM(C322+F322)</f>
        <v>113</v>
      </c>
      <c r="J322" s="37">
        <f t="shared" si="76"/>
        <v>98</v>
      </c>
      <c r="K322" s="116">
        <f>SUM(I322:J322)</f>
        <v>211</v>
      </c>
      <c r="L322" s="120">
        <f t="shared" si="72"/>
        <v>211</v>
      </c>
    </row>
    <row r="323" spans="1:12" ht="12.75">
      <c r="A323" s="244"/>
      <c r="B323" s="2" t="s">
        <v>10</v>
      </c>
      <c r="C323" s="34">
        <v>80</v>
      </c>
      <c r="D323" s="7">
        <v>0</v>
      </c>
      <c r="E323" s="35">
        <f>SUM(C323:D323)</f>
        <v>80</v>
      </c>
      <c r="F323" s="34">
        <v>82</v>
      </c>
      <c r="G323" s="7">
        <v>14</v>
      </c>
      <c r="H323" s="35">
        <f>SUM(F323:G323)</f>
        <v>96</v>
      </c>
      <c r="I323" s="55">
        <f t="shared" si="76"/>
        <v>162</v>
      </c>
      <c r="J323" s="7">
        <f t="shared" si="76"/>
        <v>14</v>
      </c>
      <c r="K323" s="35">
        <f>SUM(I323:J323)</f>
        <v>176</v>
      </c>
      <c r="L323" s="47">
        <f t="shared" si="72"/>
        <v>176</v>
      </c>
    </row>
    <row r="324" spans="1:12" ht="12.75">
      <c r="A324" s="244"/>
      <c r="B324" s="2" t="s">
        <v>11</v>
      </c>
      <c r="C324" s="34">
        <v>49</v>
      </c>
      <c r="D324" s="7">
        <v>22</v>
      </c>
      <c r="E324" s="35">
        <f>SUM(C324:D324)</f>
        <v>71</v>
      </c>
      <c r="F324" s="34">
        <v>0</v>
      </c>
      <c r="G324" s="7">
        <v>0</v>
      </c>
      <c r="H324" s="35">
        <f>SUM(F324:G324)</f>
        <v>0</v>
      </c>
      <c r="I324" s="55">
        <f t="shared" si="76"/>
        <v>49</v>
      </c>
      <c r="J324" s="7">
        <f t="shared" si="76"/>
        <v>22</v>
      </c>
      <c r="K324" s="35">
        <f>SUM(I324:J324)</f>
        <v>71</v>
      </c>
      <c r="L324" s="47">
        <f t="shared" si="72"/>
        <v>71</v>
      </c>
    </row>
    <row r="325" spans="1:14" s="97" customFormat="1" ht="12.75">
      <c r="A325" s="245"/>
      <c r="B325" s="70" t="s">
        <v>12</v>
      </c>
      <c r="C325" s="55">
        <v>34</v>
      </c>
      <c r="D325" s="60">
        <v>0</v>
      </c>
      <c r="E325" s="61">
        <f>SUM(C325:D325)</f>
        <v>34</v>
      </c>
      <c r="F325" s="55">
        <v>0</v>
      </c>
      <c r="G325" s="60">
        <v>0</v>
      </c>
      <c r="H325" s="61">
        <f>SUM(F325:G325)</f>
        <v>0</v>
      </c>
      <c r="I325" s="55">
        <f t="shared" si="76"/>
        <v>34</v>
      </c>
      <c r="J325" s="60">
        <f t="shared" si="76"/>
        <v>0</v>
      </c>
      <c r="K325" s="61">
        <f>SUM(I325:J325)</f>
        <v>34</v>
      </c>
      <c r="L325" s="72">
        <f t="shared" si="72"/>
        <v>34</v>
      </c>
      <c r="N325" s="136"/>
    </row>
    <row r="326" spans="1:12" ht="13.5" thickBot="1">
      <c r="A326" s="31" t="s">
        <v>16</v>
      </c>
      <c r="B326" s="5"/>
      <c r="C326" s="17">
        <f>SUM(C322:C325)</f>
        <v>209</v>
      </c>
      <c r="D326" s="18">
        <f aca="true" t="shared" si="77" ref="D326:K326">SUM(D322:D325)</f>
        <v>30</v>
      </c>
      <c r="E326" s="19">
        <f t="shared" si="77"/>
        <v>239</v>
      </c>
      <c r="F326" s="17">
        <f t="shared" si="77"/>
        <v>149</v>
      </c>
      <c r="G326" s="18">
        <f t="shared" si="77"/>
        <v>104</v>
      </c>
      <c r="H326" s="19">
        <f t="shared" si="77"/>
        <v>253</v>
      </c>
      <c r="I326" s="57">
        <f t="shared" si="77"/>
        <v>358</v>
      </c>
      <c r="J326" s="18">
        <f t="shared" si="77"/>
        <v>134</v>
      </c>
      <c r="K326" s="19">
        <f t="shared" si="77"/>
        <v>492</v>
      </c>
      <c r="L326" s="49">
        <f t="shared" si="72"/>
        <v>492</v>
      </c>
    </row>
    <row r="327" spans="1:12" ht="12.75">
      <c r="A327" s="263" t="s">
        <v>71</v>
      </c>
      <c r="B327" s="2" t="s">
        <v>9</v>
      </c>
      <c r="C327" s="36">
        <v>30</v>
      </c>
      <c r="D327" s="37">
        <v>20</v>
      </c>
      <c r="E327" s="116">
        <f>SUM(C327:D327)</f>
        <v>50</v>
      </c>
      <c r="F327" s="36">
        <v>42</v>
      </c>
      <c r="G327" s="37">
        <v>26</v>
      </c>
      <c r="H327" s="116">
        <f>SUM(F327:G327)</f>
        <v>68</v>
      </c>
      <c r="I327" s="118">
        <f aca="true" t="shared" si="78" ref="I327:J330">SUM(C327+F327)</f>
        <v>72</v>
      </c>
      <c r="J327" s="37">
        <f t="shared" si="78"/>
        <v>46</v>
      </c>
      <c r="K327" s="116">
        <f>SUM(I327:J327)</f>
        <v>118</v>
      </c>
      <c r="L327" s="120">
        <f t="shared" si="72"/>
        <v>118</v>
      </c>
    </row>
    <row r="328" spans="1:12" ht="12.75">
      <c r="A328" s="244"/>
      <c r="B328" s="2" t="s">
        <v>10</v>
      </c>
      <c r="C328" s="34">
        <v>32</v>
      </c>
      <c r="D328" s="7">
        <v>19</v>
      </c>
      <c r="E328" s="35">
        <f>SUM(C328:D328)</f>
        <v>51</v>
      </c>
      <c r="F328" s="34">
        <v>0</v>
      </c>
      <c r="G328" s="7">
        <v>1</v>
      </c>
      <c r="H328" s="35">
        <f>SUM(F328:G328)</f>
        <v>1</v>
      </c>
      <c r="I328" s="55">
        <f t="shared" si="78"/>
        <v>32</v>
      </c>
      <c r="J328" s="7">
        <f t="shared" si="78"/>
        <v>20</v>
      </c>
      <c r="K328" s="35">
        <f>SUM(I328:J328)</f>
        <v>52</v>
      </c>
      <c r="L328" s="47">
        <f t="shared" si="72"/>
        <v>52</v>
      </c>
    </row>
    <row r="329" spans="1:12" ht="12.75">
      <c r="A329" s="244"/>
      <c r="B329" s="2" t="s">
        <v>11</v>
      </c>
      <c r="C329" s="34">
        <v>11</v>
      </c>
      <c r="D329" s="7">
        <v>4</v>
      </c>
      <c r="E329" s="35">
        <f>SUM(C329:D329)</f>
        <v>15</v>
      </c>
      <c r="F329" s="34">
        <v>0</v>
      </c>
      <c r="G329" s="7">
        <v>0</v>
      </c>
      <c r="H329" s="35">
        <f>SUM(F329:G329)</f>
        <v>0</v>
      </c>
      <c r="I329" s="55">
        <f t="shared" si="78"/>
        <v>11</v>
      </c>
      <c r="J329" s="7">
        <f t="shared" si="78"/>
        <v>4</v>
      </c>
      <c r="K329" s="35">
        <f>SUM(I329:J329)</f>
        <v>15</v>
      </c>
      <c r="L329" s="47">
        <f t="shared" si="72"/>
        <v>15</v>
      </c>
    </row>
    <row r="330" spans="1:14" s="97" customFormat="1" ht="12.75">
      <c r="A330" s="245"/>
      <c r="B330" s="70" t="s">
        <v>12</v>
      </c>
      <c r="C330" s="55">
        <v>2</v>
      </c>
      <c r="D330" s="60">
        <v>0</v>
      </c>
      <c r="E330" s="61">
        <f>SUM(C330:D330)</f>
        <v>2</v>
      </c>
      <c r="F330" s="55">
        <v>0</v>
      </c>
      <c r="G330" s="60">
        <v>0</v>
      </c>
      <c r="H330" s="61">
        <f>SUM(F330:G330)</f>
        <v>0</v>
      </c>
      <c r="I330" s="55">
        <f t="shared" si="78"/>
        <v>2</v>
      </c>
      <c r="J330" s="60">
        <f t="shared" si="78"/>
        <v>0</v>
      </c>
      <c r="K330" s="61">
        <f>SUM(I330:J330)</f>
        <v>2</v>
      </c>
      <c r="L330" s="72">
        <f t="shared" si="72"/>
        <v>2</v>
      </c>
      <c r="N330" s="136"/>
    </row>
    <row r="331" spans="1:12" ht="13.5" thickBot="1">
      <c r="A331" s="31" t="s">
        <v>16</v>
      </c>
      <c r="B331" s="5"/>
      <c r="C331" s="17">
        <f>SUM(C327:C330)</f>
        <v>75</v>
      </c>
      <c r="D331" s="18">
        <f aca="true" t="shared" si="79" ref="D331:K331">SUM(D327:D330)</f>
        <v>43</v>
      </c>
      <c r="E331" s="19">
        <f t="shared" si="79"/>
        <v>118</v>
      </c>
      <c r="F331" s="17">
        <f t="shared" si="79"/>
        <v>42</v>
      </c>
      <c r="G331" s="18">
        <f t="shared" si="79"/>
        <v>27</v>
      </c>
      <c r="H331" s="19">
        <f t="shared" si="79"/>
        <v>69</v>
      </c>
      <c r="I331" s="57">
        <f t="shared" si="79"/>
        <v>117</v>
      </c>
      <c r="J331" s="18">
        <f t="shared" si="79"/>
        <v>70</v>
      </c>
      <c r="K331" s="19">
        <f t="shared" si="79"/>
        <v>187</v>
      </c>
      <c r="L331" s="49">
        <f t="shared" si="72"/>
        <v>187</v>
      </c>
    </row>
    <row r="332" spans="1:12" ht="12.75">
      <c r="A332" s="262" t="s">
        <v>72</v>
      </c>
      <c r="B332" s="2" t="s">
        <v>9</v>
      </c>
      <c r="C332" s="36">
        <v>30</v>
      </c>
      <c r="D332" s="37">
        <v>9</v>
      </c>
      <c r="E332" s="116">
        <f>SUM(C332:D332)</f>
        <v>39</v>
      </c>
      <c r="F332" s="36">
        <v>24</v>
      </c>
      <c r="G332" s="37">
        <v>19</v>
      </c>
      <c r="H332" s="116">
        <f>SUM(F332:G332)</f>
        <v>43</v>
      </c>
      <c r="I332" s="118">
        <f aca="true" t="shared" si="80" ref="I332:J335">SUM(C332+F332)</f>
        <v>54</v>
      </c>
      <c r="J332" s="37">
        <f t="shared" si="80"/>
        <v>28</v>
      </c>
      <c r="K332" s="133">
        <f>SUM(I332:J332)</f>
        <v>82</v>
      </c>
      <c r="L332" s="120">
        <f t="shared" si="72"/>
        <v>82</v>
      </c>
    </row>
    <row r="333" spans="1:12" ht="12.75">
      <c r="A333" s="259"/>
      <c r="B333" s="2" t="s">
        <v>10</v>
      </c>
      <c r="C333" s="34">
        <v>53</v>
      </c>
      <c r="D333" s="7">
        <v>16</v>
      </c>
      <c r="E333" s="35">
        <f>SUM(C333:D333)</f>
        <v>69</v>
      </c>
      <c r="F333" s="34">
        <v>0</v>
      </c>
      <c r="G333" s="7">
        <v>0</v>
      </c>
      <c r="H333" s="35">
        <f>SUM(F333:G333)</f>
        <v>0</v>
      </c>
      <c r="I333" s="55">
        <f t="shared" si="80"/>
        <v>53</v>
      </c>
      <c r="J333" s="7">
        <f t="shared" si="80"/>
        <v>16</v>
      </c>
      <c r="K333" s="8">
        <f>SUM(I333:J333)</f>
        <v>69</v>
      </c>
      <c r="L333" s="47">
        <f t="shared" si="72"/>
        <v>69</v>
      </c>
    </row>
    <row r="334" spans="1:12" ht="12.75">
      <c r="A334" s="259"/>
      <c r="B334" s="2" t="s">
        <v>11</v>
      </c>
      <c r="C334" s="34">
        <v>74</v>
      </c>
      <c r="D334" s="7">
        <v>8</v>
      </c>
      <c r="E334" s="35">
        <f>SUM(C334:D334)</f>
        <v>82</v>
      </c>
      <c r="F334" s="34">
        <v>0</v>
      </c>
      <c r="G334" s="7">
        <v>0</v>
      </c>
      <c r="H334" s="35">
        <f>SUM(F334:G334)</f>
        <v>0</v>
      </c>
      <c r="I334" s="55">
        <f t="shared" si="80"/>
        <v>74</v>
      </c>
      <c r="J334" s="7">
        <f t="shared" si="80"/>
        <v>8</v>
      </c>
      <c r="K334" s="8">
        <f>SUM(I334:J334)</f>
        <v>82</v>
      </c>
      <c r="L334" s="47">
        <f t="shared" si="72"/>
        <v>82</v>
      </c>
    </row>
    <row r="335" spans="1:14" s="97" customFormat="1" ht="12.75">
      <c r="A335" s="260"/>
      <c r="B335" s="65" t="s">
        <v>12</v>
      </c>
      <c r="C335" s="55">
        <v>33</v>
      </c>
      <c r="D335" s="60">
        <v>0</v>
      </c>
      <c r="E335" s="61">
        <f>SUM(C335:D335)</f>
        <v>33</v>
      </c>
      <c r="F335" s="55">
        <v>0</v>
      </c>
      <c r="G335" s="60">
        <v>0</v>
      </c>
      <c r="H335" s="61">
        <f>SUM(F335:G335)</f>
        <v>0</v>
      </c>
      <c r="I335" s="55">
        <f t="shared" si="80"/>
        <v>33</v>
      </c>
      <c r="J335" s="60">
        <f t="shared" si="80"/>
        <v>0</v>
      </c>
      <c r="K335" s="76">
        <f>SUM(I335:J335)</f>
        <v>33</v>
      </c>
      <c r="L335" s="72">
        <f t="shared" si="72"/>
        <v>33</v>
      </c>
      <c r="N335" s="136"/>
    </row>
    <row r="336" spans="1:12" ht="13.5" thickBot="1">
      <c r="A336" s="77" t="s">
        <v>16</v>
      </c>
      <c r="B336" s="78"/>
      <c r="C336" s="17">
        <f>SUM(C332:C335)</f>
        <v>190</v>
      </c>
      <c r="D336" s="18">
        <f aca="true" t="shared" si="81" ref="D336:K336">SUM(D332:D335)</f>
        <v>33</v>
      </c>
      <c r="E336" s="19">
        <f t="shared" si="81"/>
        <v>223</v>
      </c>
      <c r="F336" s="17">
        <f t="shared" si="81"/>
        <v>24</v>
      </c>
      <c r="G336" s="18">
        <f t="shared" si="81"/>
        <v>19</v>
      </c>
      <c r="H336" s="19">
        <f t="shared" si="81"/>
        <v>43</v>
      </c>
      <c r="I336" s="57">
        <f t="shared" si="81"/>
        <v>214</v>
      </c>
      <c r="J336" s="18">
        <f t="shared" si="81"/>
        <v>52</v>
      </c>
      <c r="K336" s="20">
        <f t="shared" si="81"/>
        <v>266</v>
      </c>
      <c r="L336" s="49">
        <f t="shared" si="72"/>
        <v>266</v>
      </c>
    </row>
    <row r="337" spans="1:12" ht="13.5" thickBot="1">
      <c r="A337" s="232" t="s">
        <v>17</v>
      </c>
      <c r="B337" s="233"/>
      <c r="C337" s="38">
        <f>SUM(C336,C331,C326,C321,C316)</f>
        <v>711</v>
      </c>
      <c r="D337" s="6">
        <f aca="true" t="shared" si="82" ref="D337:K337">SUM(D336,D331,D326,D321,D316)</f>
        <v>173</v>
      </c>
      <c r="E337" s="22">
        <f t="shared" si="82"/>
        <v>884</v>
      </c>
      <c r="F337" s="38">
        <f t="shared" si="82"/>
        <v>276</v>
      </c>
      <c r="G337" s="6">
        <f t="shared" si="82"/>
        <v>184</v>
      </c>
      <c r="H337" s="22">
        <f t="shared" si="82"/>
        <v>460</v>
      </c>
      <c r="I337" s="100">
        <f t="shared" si="82"/>
        <v>987</v>
      </c>
      <c r="J337" s="6">
        <f t="shared" si="82"/>
        <v>357</v>
      </c>
      <c r="K337" s="22">
        <f t="shared" si="82"/>
        <v>1344</v>
      </c>
      <c r="L337" s="134">
        <f t="shared" si="72"/>
        <v>1344</v>
      </c>
    </row>
    <row r="338" spans="9:12" ht="12.75">
      <c r="I338" s="281" t="s">
        <v>18</v>
      </c>
      <c r="J338" s="282"/>
      <c r="K338" s="283"/>
      <c r="L338" s="15">
        <v>58</v>
      </c>
    </row>
    <row r="339" spans="9:12" ht="13.5" thickBot="1">
      <c r="I339" s="191" t="s">
        <v>19</v>
      </c>
      <c r="J339" s="192"/>
      <c r="K339" s="192"/>
      <c r="L339" s="27">
        <v>80</v>
      </c>
    </row>
    <row r="340" spans="9:12" ht="15.75" thickBot="1">
      <c r="I340" s="240" t="s">
        <v>16</v>
      </c>
      <c r="J340" s="241"/>
      <c r="K340" s="241"/>
      <c r="L340" s="26">
        <f>SUM(L337:L339)</f>
        <v>1482</v>
      </c>
    </row>
    <row r="341" ht="13.5" thickBot="1"/>
    <row r="342" spans="1:12" ht="15.75" thickBot="1">
      <c r="A342" s="195" t="s">
        <v>34</v>
      </c>
      <c r="B342" s="195"/>
      <c r="C342" s="195"/>
      <c r="D342" s="195"/>
      <c r="E342" s="195"/>
      <c r="F342" s="195"/>
      <c r="G342" s="195"/>
      <c r="H342" s="195"/>
      <c r="I342" s="195"/>
      <c r="J342" s="195"/>
      <c r="K342" s="195"/>
      <c r="L342" s="195"/>
    </row>
    <row r="343" spans="1:12" ht="13.5" thickBot="1">
      <c r="A343" s="231" t="s">
        <v>3</v>
      </c>
      <c r="B343" s="231" t="s">
        <v>4</v>
      </c>
      <c r="C343" s="234" t="s">
        <v>5</v>
      </c>
      <c r="D343" s="234"/>
      <c r="E343" s="234"/>
      <c r="F343" s="234" t="s">
        <v>6</v>
      </c>
      <c r="G343" s="234"/>
      <c r="H343" s="234"/>
      <c r="I343" s="234" t="s">
        <v>7</v>
      </c>
      <c r="J343" s="234"/>
      <c r="K343" s="234"/>
      <c r="L343" s="231" t="s">
        <v>8</v>
      </c>
    </row>
    <row r="344" spans="1:12" ht="13.5" thickBot="1">
      <c r="A344" s="246"/>
      <c r="B344" s="231"/>
      <c r="C344" s="113" t="s">
        <v>13</v>
      </c>
      <c r="D344" s="113" t="s">
        <v>15</v>
      </c>
      <c r="E344" s="114" t="s">
        <v>14</v>
      </c>
      <c r="F344" s="113" t="s">
        <v>13</v>
      </c>
      <c r="G344" s="113" t="s">
        <v>15</v>
      </c>
      <c r="H344" s="114" t="s">
        <v>14</v>
      </c>
      <c r="I344" s="115" t="s">
        <v>13</v>
      </c>
      <c r="J344" s="113" t="s">
        <v>15</v>
      </c>
      <c r="K344" s="114" t="s">
        <v>14</v>
      </c>
      <c r="L344" s="231"/>
    </row>
    <row r="345" spans="1:12" ht="12.75">
      <c r="A345" s="259" t="s">
        <v>54</v>
      </c>
      <c r="B345" s="3" t="s">
        <v>9</v>
      </c>
      <c r="C345" s="51">
        <v>60</v>
      </c>
      <c r="D345" s="41">
        <v>38</v>
      </c>
      <c r="E345" s="44">
        <f>SUM(C345:D345)</f>
        <v>98</v>
      </c>
      <c r="F345" s="48">
        <v>41</v>
      </c>
      <c r="G345" s="41">
        <v>18</v>
      </c>
      <c r="H345" s="44">
        <f>SUM(F345:G345)</f>
        <v>59</v>
      </c>
      <c r="I345" s="58">
        <f aca="true" t="shared" si="83" ref="I345:J348">SUM(C345+F345)</f>
        <v>101</v>
      </c>
      <c r="J345" s="41">
        <f t="shared" si="83"/>
        <v>56</v>
      </c>
      <c r="K345" s="44">
        <f aca="true" t="shared" si="84" ref="K345:K360">SUM(I345:J345)</f>
        <v>157</v>
      </c>
      <c r="L345" s="52">
        <f>K345</f>
        <v>157</v>
      </c>
    </row>
    <row r="346" spans="1:12" ht="12.75">
      <c r="A346" s="259"/>
      <c r="B346" s="2" t="s">
        <v>10</v>
      </c>
      <c r="C346" s="34">
        <v>49</v>
      </c>
      <c r="D346" s="7">
        <v>19</v>
      </c>
      <c r="E346" s="35">
        <f>SUM(C346:D346)</f>
        <v>68</v>
      </c>
      <c r="F346" s="9">
        <v>0</v>
      </c>
      <c r="G346" s="7">
        <v>0</v>
      </c>
      <c r="H346" s="35">
        <f>SUM(F346:G346)</f>
        <v>0</v>
      </c>
      <c r="I346" s="55">
        <f t="shared" si="83"/>
        <v>49</v>
      </c>
      <c r="J346" s="7">
        <f t="shared" si="83"/>
        <v>19</v>
      </c>
      <c r="K346" s="35">
        <f t="shared" si="84"/>
        <v>68</v>
      </c>
      <c r="L346" s="21">
        <f>K346</f>
        <v>68</v>
      </c>
    </row>
    <row r="347" spans="1:12" ht="12.75">
      <c r="A347" s="259"/>
      <c r="B347" s="2" t="s">
        <v>11</v>
      </c>
      <c r="C347" s="34">
        <v>49</v>
      </c>
      <c r="D347" s="7">
        <v>15</v>
      </c>
      <c r="E347" s="35">
        <f>SUM(C347:D347)</f>
        <v>64</v>
      </c>
      <c r="F347" s="9">
        <v>0</v>
      </c>
      <c r="G347" s="7">
        <v>0</v>
      </c>
      <c r="H347" s="35">
        <f>SUM(F347:G347)</f>
        <v>0</v>
      </c>
      <c r="I347" s="55">
        <f t="shared" si="83"/>
        <v>49</v>
      </c>
      <c r="J347" s="7">
        <f t="shared" si="83"/>
        <v>15</v>
      </c>
      <c r="K347" s="35">
        <f t="shared" si="84"/>
        <v>64</v>
      </c>
      <c r="L347" s="21">
        <f>K347</f>
        <v>64</v>
      </c>
    </row>
    <row r="348" spans="1:14" s="97" customFormat="1" ht="12.75">
      <c r="A348" s="260"/>
      <c r="B348" s="70" t="s">
        <v>12</v>
      </c>
      <c r="C348" s="56">
        <v>38</v>
      </c>
      <c r="D348" s="68">
        <v>0</v>
      </c>
      <c r="E348" s="61">
        <f>SUM(C348:D348)</f>
        <v>38</v>
      </c>
      <c r="F348" s="69">
        <v>0</v>
      </c>
      <c r="G348" s="68">
        <v>0</v>
      </c>
      <c r="H348" s="61">
        <f>SUM(F348:G348)</f>
        <v>0</v>
      </c>
      <c r="I348" s="55">
        <f t="shared" si="83"/>
        <v>38</v>
      </c>
      <c r="J348" s="60">
        <f t="shared" si="83"/>
        <v>0</v>
      </c>
      <c r="K348" s="61">
        <f t="shared" si="84"/>
        <v>38</v>
      </c>
      <c r="L348" s="63">
        <f>K348</f>
        <v>38</v>
      </c>
      <c r="N348" s="136"/>
    </row>
    <row r="349" spans="1:13" ht="13.5" thickBot="1">
      <c r="A349" s="31" t="s">
        <v>16</v>
      </c>
      <c r="B349" s="5"/>
      <c r="C349" s="17">
        <f>SUM(C345:C348)</f>
        <v>196</v>
      </c>
      <c r="D349" s="18">
        <f aca="true" t="shared" si="85" ref="D349:J349">SUM(D345:D348)</f>
        <v>72</v>
      </c>
      <c r="E349" s="19">
        <f t="shared" si="85"/>
        <v>268</v>
      </c>
      <c r="F349" s="17">
        <f t="shared" si="85"/>
        <v>41</v>
      </c>
      <c r="G349" s="18">
        <f t="shared" si="85"/>
        <v>18</v>
      </c>
      <c r="H349" s="19">
        <f t="shared" si="85"/>
        <v>59</v>
      </c>
      <c r="I349" s="57">
        <f t="shared" si="85"/>
        <v>237</v>
      </c>
      <c r="J349" s="18">
        <f t="shared" si="85"/>
        <v>90</v>
      </c>
      <c r="K349" s="19">
        <f t="shared" si="84"/>
        <v>327</v>
      </c>
      <c r="L349" s="25">
        <f>SUM(L345:L348)</f>
        <v>327</v>
      </c>
      <c r="M349" s="137"/>
    </row>
    <row r="350" spans="1:13" ht="12.75">
      <c r="A350" s="261" t="s">
        <v>55</v>
      </c>
      <c r="B350" s="2" t="s">
        <v>9</v>
      </c>
      <c r="C350" s="36">
        <v>30</v>
      </c>
      <c r="D350" s="37">
        <v>19</v>
      </c>
      <c r="E350" s="35">
        <f>SUM(C350:D350)</f>
        <v>49</v>
      </c>
      <c r="F350" s="36">
        <v>6</v>
      </c>
      <c r="G350" s="37">
        <v>8</v>
      </c>
      <c r="H350" s="116">
        <f>SUM(F350:G350)</f>
        <v>14</v>
      </c>
      <c r="I350" s="55">
        <f aca="true" t="shared" si="86" ref="I350:J353">SUM(C350+F350)</f>
        <v>36</v>
      </c>
      <c r="J350" s="7">
        <f t="shared" si="86"/>
        <v>27</v>
      </c>
      <c r="K350" s="35">
        <f t="shared" si="84"/>
        <v>63</v>
      </c>
      <c r="L350" s="21">
        <f>K350</f>
        <v>63</v>
      </c>
      <c r="M350" s="137"/>
    </row>
    <row r="351" spans="1:13" ht="12.75">
      <c r="A351" s="259"/>
      <c r="B351" s="2" t="s">
        <v>10</v>
      </c>
      <c r="C351" s="34">
        <v>11</v>
      </c>
      <c r="D351" s="7">
        <v>14</v>
      </c>
      <c r="E351" s="35">
        <f>SUM(C351:D351)</f>
        <v>25</v>
      </c>
      <c r="F351" s="34">
        <v>0</v>
      </c>
      <c r="G351" s="7">
        <v>0</v>
      </c>
      <c r="H351" s="35">
        <f>SUM(F351:G351)</f>
        <v>0</v>
      </c>
      <c r="I351" s="55">
        <f t="shared" si="86"/>
        <v>11</v>
      </c>
      <c r="J351" s="7">
        <f t="shared" si="86"/>
        <v>14</v>
      </c>
      <c r="K351" s="35">
        <f t="shared" si="84"/>
        <v>25</v>
      </c>
      <c r="L351" s="21">
        <f>K351</f>
        <v>25</v>
      </c>
      <c r="M351" s="137"/>
    </row>
    <row r="352" spans="1:13" ht="12.75">
      <c r="A352" s="259"/>
      <c r="B352" s="2" t="s">
        <v>11</v>
      </c>
      <c r="C352" s="34">
        <v>31</v>
      </c>
      <c r="D352" s="7">
        <v>14</v>
      </c>
      <c r="E352" s="35">
        <f>SUM(C352:D352)</f>
        <v>45</v>
      </c>
      <c r="F352" s="34">
        <v>0</v>
      </c>
      <c r="G352" s="7">
        <v>0</v>
      </c>
      <c r="H352" s="35">
        <f>SUM(F352:G352)</f>
        <v>0</v>
      </c>
      <c r="I352" s="55">
        <f t="shared" si="86"/>
        <v>31</v>
      </c>
      <c r="J352" s="7">
        <f t="shared" si="86"/>
        <v>14</v>
      </c>
      <c r="K352" s="35">
        <f t="shared" si="84"/>
        <v>45</v>
      </c>
      <c r="L352" s="21">
        <f>K352</f>
        <v>45</v>
      </c>
      <c r="M352" s="137"/>
    </row>
    <row r="353" spans="1:14" s="97" customFormat="1" ht="12.75">
      <c r="A353" s="260"/>
      <c r="B353" s="70" t="s">
        <v>12</v>
      </c>
      <c r="C353" s="56">
        <v>7</v>
      </c>
      <c r="D353" s="68">
        <v>0</v>
      </c>
      <c r="E353" s="61">
        <f>SUM(C353:D353)</f>
        <v>7</v>
      </c>
      <c r="F353" s="55">
        <v>0</v>
      </c>
      <c r="G353" s="60">
        <v>0</v>
      </c>
      <c r="H353" s="61">
        <f>SUM(F353:G353)</f>
        <v>0</v>
      </c>
      <c r="I353" s="55">
        <f t="shared" si="86"/>
        <v>7</v>
      </c>
      <c r="J353" s="60">
        <f t="shared" si="86"/>
        <v>0</v>
      </c>
      <c r="K353" s="61">
        <f t="shared" si="84"/>
        <v>7</v>
      </c>
      <c r="L353" s="63">
        <f>K353</f>
        <v>7</v>
      </c>
      <c r="M353" s="138"/>
      <c r="N353" s="136"/>
    </row>
    <row r="354" spans="1:13" ht="13.5" thickBot="1">
      <c r="A354" s="31" t="s">
        <v>16</v>
      </c>
      <c r="B354" s="5"/>
      <c r="C354" s="17">
        <f>SUM(C350:C353)</f>
        <v>79</v>
      </c>
      <c r="D354" s="18">
        <f aca="true" t="shared" si="87" ref="D354:J354">SUM(D350:D353)</f>
        <v>47</v>
      </c>
      <c r="E354" s="19">
        <f t="shared" si="87"/>
        <v>126</v>
      </c>
      <c r="F354" s="17">
        <f t="shared" si="87"/>
        <v>6</v>
      </c>
      <c r="G354" s="18">
        <f t="shared" si="87"/>
        <v>8</v>
      </c>
      <c r="H354" s="19">
        <f t="shared" si="87"/>
        <v>14</v>
      </c>
      <c r="I354" s="57">
        <f t="shared" si="87"/>
        <v>85</v>
      </c>
      <c r="J354" s="18">
        <f t="shared" si="87"/>
        <v>55</v>
      </c>
      <c r="K354" s="19">
        <f t="shared" si="84"/>
        <v>140</v>
      </c>
      <c r="L354" s="25">
        <f>SUM(L350:L353)</f>
        <v>140</v>
      </c>
      <c r="M354" s="137"/>
    </row>
    <row r="355" spans="1:13" ht="12.75">
      <c r="A355" s="261" t="s">
        <v>56</v>
      </c>
      <c r="B355" s="2" t="s">
        <v>9</v>
      </c>
      <c r="C355" s="36">
        <v>39</v>
      </c>
      <c r="D355" s="37">
        <v>20</v>
      </c>
      <c r="E355" s="116">
        <f>SUM(C355:D355)</f>
        <v>59</v>
      </c>
      <c r="F355" s="36">
        <v>30</v>
      </c>
      <c r="G355" s="37">
        <v>24</v>
      </c>
      <c r="H355" s="116">
        <f>SUM(F355:G355)</f>
        <v>54</v>
      </c>
      <c r="I355" s="55">
        <f aca="true" t="shared" si="88" ref="I355:J358">SUM(C355+F355)</f>
        <v>69</v>
      </c>
      <c r="J355" s="7">
        <f t="shared" si="88"/>
        <v>44</v>
      </c>
      <c r="K355" s="35">
        <f t="shared" si="84"/>
        <v>113</v>
      </c>
      <c r="L355" s="21">
        <f>K355</f>
        <v>113</v>
      </c>
      <c r="M355" s="137"/>
    </row>
    <row r="356" spans="1:13" ht="12.75">
      <c r="A356" s="259"/>
      <c r="B356" s="2" t="s">
        <v>10</v>
      </c>
      <c r="C356" s="34">
        <v>44</v>
      </c>
      <c r="D356" s="7">
        <v>22</v>
      </c>
      <c r="E356" s="35">
        <f>SUM(C356:D356)</f>
        <v>66</v>
      </c>
      <c r="F356" s="34">
        <v>0</v>
      </c>
      <c r="G356" s="7">
        <v>3</v>
      </c>
      <c r="H356" s="35">
        <f>SUM(F356:G356)</f>
        <v>3</v>
      </c>
      <c r="I356" s="55">
        <f t="shared" si="88"/>
        <v>44</v>
      </c>
      <c r="J356" s="7">
        <f t="shared" si="88"/>
        <v>25</v>
      </c>
      <c r="K356" s="35">
        <f t="shared" si="84"/>
        <v>69</v>
      </c>
      <c r="L356" s="21">
        <f>K356</f>
        <v>69</v>
      </c>
      <c r="M356" s="137"/>
    </row>
    <row r="357" spans="1:13" ht="12.75">
      <c r="A357" s="259"/>
      <c r="B357" s="2" t="s">
        <v>11</v>
      </c>
      <c r="C357" s="34">
        <v>54</v>
      </c>
      <c r="D357" s="7">
        <v>24</v>
      </c>
      <c r="E357" s="35">
        <f>SUM(C357:D357)</f>
        <v>78</v>
      </c>
      <c r="F357" s="34">
        <v>0</v>
      </c>
      <c r="G357" s="7">
        <v>0</v>
      </c>
      <c r="H357" s="35">
        <f>SUM(F357:G357)</f>
        <v>0</v>
      </c>
      <c r="I357" s="55">
        <f t="shared" si="88"/>
        <v>54</v>
      </c>
      <c r="J357" s="7">
        <f t="shared" si="88"/>
        <v>24</v>
      </c>
      <c r="K357" s="35">
        <f t="shared" si="84"/>
        <v>78</v>
      </c>
      <c r="L357" s="21">
        <f>K357</f>
        <v>78</v>
      </c>
      <c r="M357" s="137"/>
    </row>
    <row r="358" spans="1:14" s="97" customFormat="1" ht="12.75">
      <c r="A358" s="260"/>
      <c r="B358" s="70" t="s">
        <v>12</v>
      </c>
      <c r="C358" s="55">
        <v>16</v>
      </c>
      <c r="D358" s="60">
        <v>0</v>
      </c>
      <c r="E358" s="61">
        <f>SUM(C358:D358)</f>
        <v>16</v>
      </c>
      <c r="F358" s="55">
        <v>0</v>
      </c>
      <c r="G358" s="60">
        <v>0</v>
      </c>
      <c r="H358" s="61">
        <f>SUM(F358:G358)</f>
        <v>0</v>
      </c>
      <c r="I358" s="55">
        <f t="shared" si="88"/>
        <v>16</v>
      </c>
      <c r="J358" s="60">
        <f t="shared" si="88"/>
        <v>0</v>
      </c>
      <c r="K358" s="61">
        <f t="shared" si="84"/>
        <v>16</v>
      </c>
      <c r="L358" s="63">
        <f>K358</f>
        <v>16</v>
      </c>
      <c r="M358" s="138"/>
      <c r="N358" s="136"/>
    </row>
    <row r="359" spans="1:13" ht="13.5" thickBot="1">
      <c r="A359" s="31" t="s">
        <v>16</v>
      </c>
      <c r="B359" s="5"/>
      <c r="C359" s="17">
        <f>SUM(C355:C358)</f>
        <v>153</v>
      </c>
      <c r="D359" s="18">
        <f aca="true" t="shared" si="89" ref="D359:J359">SUM(D355:D358)</f>
        <v>66</v>
      </c>
      <c r="E359" s="19">
        <f t="shared" si="89"/>
        <v>219</v>
      </c>
      <c r="F359" s="17">
        <f t="shared" si="89"/>
        <v>30</v>
      </c>
      <c r="G359" s="18">
        <f t="shared" si="89"/>
        <v>27</v>
      </c>
      <c r="H359" s="19">
        <f t="shared" si="89"/>
        <v>57</v>
      </c>
      <c r="I359" s="57">
        <f t="shared" si="89"/>
        <v>183</v>
      </c>
      <c r="J359" s="18">
        <f t="shared" si="89"/>
        <v>93</v>
      </c>
      <c r="K359" s="19">
        <f t="shared" si="84"/>
        <v>276</v>
      </c>
      <c r="L359" s="25">
        <f>SUM(L355:L358)</f>
        <v>276</v>
      </c>
      <c r="M359" s="137"/>
    </row>
    <row r="360" spans="1:12" ht="13.5" thickBot="1">
      <c r="A360" s="232" t="s">
        <v>17</v>
      </c>
      <c r="B360" s="233"/>
      <c r="C360" s="38">
        <f>SUM(C359,C354,C349)</f>
        <v>428</v>
      </c>
      <c r="D360" s="6">
        <f aca="true" t="shared" si="90" ref="D360:J360">SUM(D359,D354,D349)</f>
        <v>185</v>
      </c>
      <c r="E360" s="22">
        <f t="shared" si="90"/>
        <v>613</v>
      </c>
      <c r="F360" s="38">
        <f t="shared" si="90"/>
        <v>77</v>
      </c>
      <c r="G360" s="6">
        <f t="shared" si="90"/>
        <v>53</v>
      </c>
      <c r="H360" s="22">
        <f t="shared" si="90"/>
        <v>130</v>
      </c>
      <c r="I360" s="100">
        <f t="shared" si="90"/>
        <v>505</v>
      </c>
      <c r="J360" s="6">
        <f t="shared" si="90"/>
        <v>238</v>
      </c>
      <c r="K360" s="22">
        <f t="shared" si="84"/>
        <v>743</v>
      </c>
      <c r="L360" s="26">
        <f>SUM(L359,L354,L349)</f>
        <v>743</v>
      </c>
    </row>
    <row r="361" spans="9:12" ht="12.75">
      <c r="I361" s="227" t="s">
        <v>18</v>
      </c>
      <c r="J361" s="228"/>
      <c r="K361" s="228"/>
      <c r="L361" s="15">
        <v>62</v>
      </c>
    </row>
    <row r="362" spans="9:12" ht="13.5" thickBot="1">
      <c r="I362" s="191" t="s">
        <v>19</v>
      </c>
      <c r="J362" s="192"/>
      <c r="K362" s="192"/>
      <c r="L362" s="27">
        <v>97</v>
      </c>
    </row>
    <row r="363" spans="9:12" ht="15.75" thickBot="1">
      <c r="I363" s="240" t="s">
        <v>16</v>
      </c>
      <c r="J363" s="241"/>
      <c r="K363" s="241"/>
      <c r="L363" s="26">
        <f>SUM(L360:L362)</f>
        <v>902</v>
      </c>
    </row>
    <row r="364" spans="1:14" s="97" customFormat="1" ht="15">
      <c r="A364" s="106"/>
      <c r="B364" s="64"/>
      <c r="C364" s="64"/>
      <c r="D364" s="64"/>
      <c r="E364" s="64"/>
      <c r="F364" s="64"/>
      <c r="G364" s="64"/>
      <c r="H364" s="64"/>
      <c r="I364" s="101"/>
      <c r="J364" s="101"/>
      <c r="K364" s="101"/>
      <c r="L364" s="105"/>
      <c r="N364" s="136"/>
    </row>
    <row r="365" spans="1:14" s="97" customFormat="1" ht="15">
      <c r="A365" s="149" t="s">
        <v>73</v>
      </c>
      <c r="B365" s="150"/>
      <c r="C365" s="64"/>
      <c r="D365" s="64"/>
      <c r="E365" s="64"/>
      <c r="F365" s="64"/>
      <c r="G365" s="64"/>
      <c r="H365" s="64"/>
      <c r="I365" s="101"/>
      <c r="J365" s="101"/>
      <c r="K365" s="101"/>
      <c r="L365" s="105"/>
      <c r="N365" s="136"/>
    </row>
    <row r="366" spans="1:14" s="97" customFormat="1" ht="15.75" thickBot="1">
      <c r="A366" s="106"/>
      <c r="B366" s="64"/>
      <c r="C366" s="64"/>
      <c r="D366" s="64"/>
      <c r="E366" s="64"/>
      <c r="F366" s="64"/>
      <c r="G366" s="64"/>
      <c r="H366" s="64"/>
      <c r="I366" s="101"/>
      <c r="J366" s="101"/>
      <c r="K366" s="101"/>
      <c r="L366" s="105"/>
      <c r="N366" s="136"/>
    </row>
    <row r="367" spans="1:14" s="97" customFormat="1" ht="15.75" thickBot="1">
      <c r="A367" s="195" t="s">
        <v>25</v>
      </c>
      <c r="B367" s="195"/>
      <c r="C367" s="195"/>
      <c r="D367" s="195"/>
      <c r="E367" s="195"/>
      <c r="F367" s="195"/>
      <c r="G367" s="195"/>
      <c r="H367" s="195"/>
      <c r="I367" s="195"/>
      <c r="J367" s="195"/>
      <c r="K367" s="195"/>
      <c r="L367" s="195"/>
      <c r="N367" s="136"/>
    </row>
    <row r="368" spans="1:14" s="97" customFormat="1" ht="13.5" thickBot="1">
      <c r="A368" s="193" t="s">
        <v>3</v>
      </c>
      <c r="B368" s="193" t="s">
        <v>4</v>
      </c>
      <c r="C368" s="194" t="s">
        <v>94</v>
      </c>
      <c r="D368" s="194"/>
      <c r="E368" s="194"/>
      <c r="F368" s="194" t="s">
        <v>6</v>
      </c>
      <c r="G368" s="194"/>
      <c r="H368" s="194"/>
      <c r="I368" s="194" t="s">
        <v>7</v>
      </c>
      <c r="J368" s="194"/>
      <c r="K368" s="194"/>
      <c r="L368" s="193" t="s">
        <v>8</v>
      </c>
      <c r="N368" s="136"/>
    </row>
    <row r="369" spans="1:14" s="97" customFormat="1" ht="13.5" thickBot="1">
      <c r="A369" s="208"/>
      <c r="B369" s="193"/>
      <c r="C369" s="115" t="s">
        <v>13</v>
      </c>
      <c r="D369" s="115" t="s">
        <v>15</v>
      </c>
      <c r="E369" s="155" t="s">
        <v>14</v>
      </c>
      <c r="F369" s="115" t="s">
        <v>13</v>
      </c>
      <c r="G369" s="115" t="s">
        <v>15</v>
      </c>
      <c r="H369" s="155" t="s">
        <v>14</v>
      </c>
      <c r="I369" s="115" t="s">
        <v>13</v>
      </c>
      <c r="J369" s="115" t="s">
        <v>15</v>
      </c>
      <c r="K369" s="155" t="s">
        <v>14</v>
      </c>
      <c r="L369" s="193"/>
      <c r="N369" s="136"/>
    </row>
    <row r="370" spans="1:14" s="97" customFormat="1" ht="12.75">
      <c r="A370" s="156"/>
      <c r="B370" s="157" t="s">
        <v>11</v>
      </c>
      <c r="C370" s="158">
        <v>0</v>
      </c>
      <c r="D370" s="159">
        <v>15</v>
      </c>
      <c r="E370" s="160">
        <f>SUM(C370:D370)</f>
        <v>15</v>
      </c>
      <c r="F370" s="161">
        <v>0</v>
      </c>
      <c r="G370" s="162">
        <v>0</v>
      </c>
      <c r="H370" s="163">
        <f>SUM(F370:G370)</f>
        <v>0</v>
      </c>
      <c r="I370" s="55">
        <f>SUM(C370+F370)</f>
        <v>0</v>
      </c>
      <c r="J370" s="60">
        <f>SUM(D370+G370)</f>
        <v>15</v>
      </c>
      <c r="K370" s="160">
        <f>SUM(I370:J370)</f>
        <v>15</v>
      </c>
      <c r="L370" s="63">
        <f>K370</f>
        <v>15</v>
      </c>
      <c r="N370" s="136"/>
    </row>
    <row r="371" spans="1:14" s="97" customFormat="1" ht="12.75">
      <c r="A371" s="156" t="s">
        <v>45</v>
      </c>
      <c r="B371" s="71" t="s">
        <v>12</v>
      </c>
      <c r="C371" s="56">
        <v>25</v>
      </c>
      <c r="D371" s="68">
        <v>0</v>
      </c>
      <c r="E371" s="61">
        <f>SUM(C371:D371)</f>
        <v>25</v>
      </c>
      <c r="F371" s="69">
        <v>0</v>
      </c>
      <c r="G371" s="68">
        <v>0</v>
      </c>
      <c r="H371" s="61">
        <f>SUM(F371:G371)</f>
        <v>0</v>
      </c>
      <c r="I371" s="55">
        <f>SUM(C371+F371)</f>
        <v>25</v>
      </c>
      <c r="J371" s="60">
        <f>SUM(D371+G371)</f>
        <v>0</v>
      </c>
      <c r="K371" s="61">
        <f>SUM(I371:J371)</f>
        <v>25</v>
      </c>
      <c r="L371" s="63">
        <f>K371</f>
        <v>25</v>
      </c>
      <c r="N371" s="136"/>
    </row>
    <row r="372" spans="1:14" s="97" customFormat="1" ht="13.5" thickBot="1">
      <c r="A372" s="165" t="s">
        <v>16</v>
      </c>
      <c r="B372" s="166"/>
      <c r="C372" s="57">
        <f>SUM(C371:C371)</f>
        <v>25</v>
      </c>
      <c r="D372" s="81">
        <f aca="true" t="shared" si="91" ref="D372:L372">SUM(D370:D371)</f>
        <v>15</v>
      </c>
      <c r="E372" s="82">
        <f t="shared" si="91"/>
        <v>40</v>
      </c>
      <c r="F372" s="57">
        <f t="shared" si="91"/>
        <v>0</v>
      </c>
      <c r="G372" s="81">
        <f t="shared" si="91"/>
        <v>0</v>
      </c>
      <c r="H372" s="82">
        <f t="shared" si="91"/>
        <v>0</v>
      </c>
      <c r="I372" s="57">
        <f t="shared" si="91"/>
        <v>25</v>
      </c>
      <c r="J372" s="81">
        <f t="shared" si="91"/>
        <v>15</v>
      </c>
      <c r="K372" s="82">
        <f t="shared" si="91"/>
        <v>40</v>
      </c>
      <c r="L372" s="84">
        <f t="shared" si="91"/>
        <v>40</v>
      </c>
      <c r="N372" s="136"/>
    </row>
    <row r="373" spans="1:14" s="97" customFormat="1" ht="12.75">
      <c r="A373" s="223" t="s">
        <v>51</v>
      </c>
      <c r="B373" s="59" t="s">
        <v>9</v>
      </c>
      <c r="C373" s="118">
        <v>0</v>
      </c>
      <c r="D373" s="129">
        <v>7</v>
      </c>
      <c r="E373" s="130">
        <f>SUM(C373:D373)</f>
        <v>7</v>
      </c>
      <c r="F373" s="118">
        <v>0</v>
      </c>
      <c r="G373" s="129">
        <v>1</v>
      </c>
      <c r="H373" s="130">
        <f>SUM(F373:G373)</f>
        <v>1</v>
      </c>
      <c r="I373" s="118">
        <f aca="true" t="shared" si="92" ref="I373:J375">SUM(C373+F373)</f>
        <v>0</v>
      </c>
      <c r="J373" s="129">
        <f t="shared" si="92"/>
        <v>8</v>
      </c>
      <c r="K373" s="130">
        <f>SUM(I373:J373)</f>
        <v>8</v>
      </c>
      <c r="L373" s="167">
        <f>K373</f>
        <v>8</v>
      </c>
      <c r="N373" s="136"/>
    </row>
    <row r="374" spans="1:14" s="97" customFormat="1" ht="12.75">
      <c r="A374" s="224"/>
      <c r="B374" s="59" t="s">
        <v>10</v>
      </c>
      <c r="C374" s="55">
        <v>20</v>
      </c>
      <c r="D374" s="60">
        <v>3</v>
      </c>
      <c r="E374" s="61">
        <f>SUM(C374:D374)</f>
        <v>23</v>
      </c>
      <c r="F374" s="55">
        <v>0</v>
      </c>
      <c r="G374" s="60">
        <v>0</v>
      </c>
      <c r="H374" s="61">
        <f>SUM(F374:G374)</f>
        <v>0</v>
      </c>
      <c r="I374" s="55">
        <f t="shared" si="92"/>
        <v>20</v>
      </c>
      <c r="J374" s="60">
        <f t="shared" si="92"/>
        <v>3</v>
      </c>
      <c r="K374" s="61">
        <f>SUM(I374:J374)</f>
        <v>23</v>
      </c>
      <c r="L374" s="72">
        <f>K374</f>
        <v>23</v>
      </c>
      <c r="N374" s="136"/>
    </row>
    <row r="375" spans="1:14" s="97" customFormat="1" ht="12.75">
      <c r="A375" s="168"/>
      <c r="B375" s="59" t="s">
        <v>11</v>
      </c>
      <c r="C375" s="55">
        <v>11</v>
      </c>
      <c r="D375" s="60">
        <v>0</v>
      </c>
      <c r="E375" s="61">
        <f>SUM(C375:D375)</f>
        <v>11</v>
      </c>
      <c r="F375" s="55">
        <v>0</v>
      </c>
      <c r="G375" s="60">
        <v>0</v>
      </c>
      <c r="H375" s="61">
        <f>SUM(F375:G375)</f>
        <v>0</v>
      </c>
      <c r="I375" s="55">
        <f t="shared" si="92"/>
        <v>11</v>
      </c>
      <c r="J375" s="60">
        <f t="shared" si="92"/>
        <v>0</v>
      </c>
      <c r="K375" s="61">
        <f>SUM(I375:J375)</f>
        <v>11</v>
      </c>
      <c r="L375" s="72">
        <f>K375</f>
        <v>11</v>
      </c>
      <c r="N375" s="136"/>
    </row>
    <row r="376" spans="1:14" s="97" customFormat="1" ht="13.5" thickBot="1">
      <c r="A376" s="165" t="s">
        <v>16</v>
      </c>
      <c r="B376" s="166"/>
      <c r="C376" s="57">
        <f aca="true" t="shared" si="93" ref="C376:L376">SUM(C373:C375)</f>
        <v>31</v>
      </c>
      <c r="D376" s="81">
        <f t="shared" si="93"/>
        <v>10</v>
      </c>
      <c r="E376" s="82">
        <f t="shared" si="93"/>
        <v>41</v>
      </c>
      <c r="F376" s="57">
        <f t="shared" si="93"/>
        <v>0</v>
      </c>
      <c r="G376" s="81">
        <f t="shared" si="93"/>
        <v>1</v>
      </c>
      <c r="H376" s="82">
        <f t="shared" si="93"/>
        <v>1</v>
      </c>
      <c r="I376" s="57">
        <f t="shared" si="93"/>
        <v>31</v>
      </c>
      <c r="J376" s="81">
        <f t="shared" si="93"/>
        <v>11</v>
      </c>
      <c r="K376" s="82">
        <f>SUM(I376:J376)</f>
        <v>42</v>
      </c>
      <c r="L376" s="169">
        <f t="shared" si="93"/>
        <v>42</v>
      </c>
      <c r="N376" s="136"/>
    </row>
    <row r="377" spans="1:14" s="97" customFormat="1" ht="13.5" thickBot="1">
      <c r="A377" s="221" t="s">
        <v>17</v>
      </c>
      <c r="B377" s="222"/>
      <c r="C377" s="100">
        <f>SUM(C372+C376)</f>
        <v>56</v>
      </c>
      <c r="D377" s="99">
        <f>SUM(D376,D372)</f>
        <v>25</v>
      </c>
      <c r="E377" s="170">
        <f>SUM(E372,E376)</f>
        <v>81</v>
      </c>
      <c r="F377" s="100">
        <f>SUM(F372,F376)</f>
        <v>0</v>
      </c>
      <c r="G377" s="99">
        <f>SUM(G372,G376)</f>
        <v>1</v>
      </c>
      <c r="H377" s="170">
        <f>SUM(H376,H372)</f>
        <v>1</v>
      </c>
      <c r="I377" s="100">
        <f>SUM(I376,I372)</f>
        <v>56</v>
      </c>
      <c r="J377" s="99">
        <f>SUM(J376,J372)</f>
        <v>26</v>
      </c>
      <c r="K377" s="170">
        <f>SUM(I377:J377)</f>
        <v>82</v>
      </c>
      <c r="L377" s="63">
        <f>SUM(L376+L372)</f>
        <v>82</v>
      </c>
      <c r="N377" s="136"/>
    </row>
    <row r="378" spans="1:14" s="97" customFormat="1" ht="12.75">
      <c r="A378" s="106"/>
      <c r="B378" s="64"/>
      <c r="C378" s="64"/>
      <c r="D378" s="64"/>
      <c r="E378" s="64"/>
      <c r="F378" s="64"/>
      <c r="G378" s="64"/>
      <c r="H378" s="64"/>
      <c r="I378" s="218" t="s">
        <v>18</v>
      </c>
      <c r="J378" s="219"/>
      <c r="K378" s="219"/>
      <c r="L378" s="98">
        <v>32</v>
      </c>
      <c r="N378" s="136"/>
    </row>
    <row r="379" spans="1:14" s="97" customFormat="1" ht="13.5" thickBot="1">
      <c r="A379" s="106"/>
      <c r="B379" s="64"/>
      <c r="C379" s="64"/>
      <c r="D379" s="64"/>
      <c r="E379" s="64"/>
      <c r="F379" s="64"/>
      <c r="G379" s="64"/>
      <c r="H379" s="64"/>
      <c r="I379" s="206" t="s">
        <v>19</v>
      </c>
      <c r="J379" s="207"/>
      <c r="K379" s="207"/>
      <c r="L379" s="171">
        <v>51</v>
      </c>
      <c r="N379" s="136"/>
    </row>
    <row r="380" spans="1:14" s="97" customFormat="1" ht="15.75" thickBot="1">
      <c r="A380" s="106"/>
      <c r="B380" s="64"/>
      <c r="C380" s="64"/>
      <c r="D380" s="64"/>
      <c r="E380" s="64"/>
      <c r="F380" s="64"/>
      <c r="G380" s="64"/>
      <c r="H380" s="64"/>
      <c r="I380" s="225" t="s">
        <v>16</v>
      </c>
      <c r="J380" s="226"/>
      <c r="K380" s="226"/>
      <c r="L380" s="111">
        <f>SUM(L377+L378+L379)</f>
        <v>165</v>
      </c>
      <c r="N380" s="136"/>
    </row>
    <row r="381" spans="1:14" s="97" customFormat="1" ht="15.75" thickBot="1">
      <c r="A381" s="106"/>
      <c r="B381" s="64"/>
      <c r="C381" s="64"/>
      <c r="D381" s="64"/>
      <c r="E381" s="64"/>
      <c r="F381" s="64"/>
      <c r="G381" s="64"/>
      <c r="H381" s="64"/>
      <c r="I381" s="101"/>
      <c r="J381" s="101"/>
      <c r="K381" s="101"/>
      <c r="L381" s="105"/>
      <c r="N381" s="136"/>
    </row>
    <row r="382" spans="1:14" s="97" customFormat="1" ht="15.75" thickBot="1">
      <c r="A382" s="195" t="s">
        <v>20</v>
      </c>
      <c r="B382" s="195"/>
      <c r="C382" s="195"/>
      <c r="D382" s="195"/>
      <c r="E382" s="195"/>
      <c r="F382" s="195"/>
      <c r="G382" s="195"/>
      <c r="H382" s="195"/>
      <c r="I382" s="195"/>
      <c r="J382" s="195"/>
      <c r="K382" s="195"/>
      <c r="L382" s="195"/>
      <c r="N382" s="136"/>
    </row>
    <row r="383" spans="1:14" s="97" customFormat="1" ht="13.5" thickBot="1">
      <c r="A383" s="193" t="s">
        <v>3</v>
      </c>
      <c r="B383" s="193" t="s">
        <v>4</v>
      </c>
      <c r="C383" s="194" t="s">
        <v>94</v>
      </c>
      <c r="D383" s="194"/>
      <c r="E383" s="194"/>
      <c r="F383" s="194" t="s">
        <v>6</v>
      </c>
      <c r="G383" s="194"/>
      <c r="H383" s="194"/>
      <c r="I383" s="194" t="s">
        <v>7</v>
      </c>
      <c r="J383" s="194"/>
      <c r="K383" s="194"/>
      <c r="L383" s="193" t="s">
        <v>8</v>
      </c>
      <c r="N383" s="136"/>
    </row>
    <row r="384" spans="1:14" s="97" customFormat="1" ht="13.5" thickBot="1">
      <c r="A384" s="208"/>
      <c r="B384" s="193"/>
      <c r="C384" s="115" t="s">
        <v>13</v>
      </c>
      <c r="D384" s="115" t="s">
        <v>15</v>
      </c>
      <c r="E384" s="155" t="s">
        <v>14</v>
      </c>
      <c r="F384" s="115" t="s">
        <v>13</v>
      </c>
      <c r="G384" s="115" t="s">
        <v>15</v>
      </c>
      <c r="H384" s="155" t="s">
        <v>14</v>
      </c>
      <c r="I384" s="115" t="s">
        <v>13</v>
      </c>
      <c r="J384" s="115" t="s">
        <v>15</v>
      </c>
      <c r="K384" s="155" t="s">
        <v>14</v>
      </c>
      <c r="L384" s="193"/>
      <c r="N384" s="136"/>
    </row>
    <row r="385" spans="1:14" s="97" customFormat="1" ht="12.75">
      <c r="A385" s="224" t="s">
        <v>63</v>
      </c>
      <c r="B385" s="140" t="s">
        <v>9</v>
      </c>
      <c r="C385" s="118">
        <v>0</v>
      </c>
      <c r="D385" s="129">
        <v>8</v>
      </c>
      <c r="E385" s="130">
        <f>SUM(C385:D385)</f>
        <v>8</v>
      </c>
      <c r="F385" s="118">
        <v>0</v>
      </c>
      <c r="G385" s="129">
        <v>2</v>
      </c>
      <c r="H385" s="130">
        <f>SUM(F385:G385)</f>
        <v>2</v>
      </c>
      <c r="I385" s="118">
        <f aca="true" t="shared" si="94" ref="I385:J388">SUM(C385+F385)</f>
        <v>0</v>
      </c>
      <c r="J385" s="129">
        <f t="shared" si="94"/>
        <v>10</v>
      </c>
      <c r="K385" s="130">
        <f>SUM(I385:J385)</f>
        <v>10</v>
      </c>
      <c r="L385" s="132">
        <f>K385</f>
        <v>10</v>
      </c>
      <c r="N385" s="136"/>
    </row>
    <row r="386" spans="1:14" s="97" customFormat="1" ht="12.75">
      <c r="A386" s="224"/>
      <c r="B386" s="140" t="s">
        <v>10</v>
      </c>
      <c r="C386" s="55">
        <v>44</v>
      </c>
      <c r="D386" s="60">
        <v>33</v>
      </c>
      <c r="E386" s="61">
        <f>SUM(C386:D386)</f>
        <v>77</v>
      </c>
      <c r="F386" s="55">
        <v>0</v>
      </c>
      <c r="G386" s="60">
        <v>5</v>
      </c>
      <c r="H386" s="61">
        <f>SUM(F386:G386)</f>
        <v>5</v>
      </c>
      <c r="I386" s="55">
        <f t="shared" si="94"/>
        <v>44</v>
      </c>
      <c r="J386" s="60">
        <f t="shared" si="94"/>
        <v>38</v>
      </c>
      <c r="K386" s="61">
        <f>SUM(I386:J386)</f>
        <v>82</v>
      </c>
      <c r="L386" s="132">
        <f>K386</f>
        <v>82</v>
      </c>
      <c r="N386" s="136"/>
    </row>
    <row r="387" spans="1:14" s="97" customFormat="1" ht="12.75">
      <c r="A387" s="224"/>
      <c r="B387" s="59" t="s">
        <v>11</v>
      </c>
      <c r="C387" s="55">
        <v>40</v>
      </c>
      <c r="D387" s="60">
        <v>1</v>
      </c>
      <c r="E387" s="61">
        <f>SUM(C387:D387)</f>
        <v>41</v>
      </c>
      <c r="F387" s="55">
        <v>0</v>
      </c>
      <c r="G387" s="60">
        <v>0</v>
      </c>
      <c r="H387" s="61">
        <f>SUM(F387:G387)</f>
        <v>0</v>
      </c>
      <c r="I387" s="55">
        <f t="shared" si="94"/>
        <v>40</v>
      </c>
      <c r="J387" s="60">
        <f t="shared" si="94"/>
        <v>1</v>
      </c>
      <c r="K387" s="61">
        <f>SUM(I387:J387)</f>
        <v>41</v>
      </c>
      <c r="L387" s="63">
        <f>K387</f>
        <v>41</v>
      </c>
      <c r="N387" s="136"/>
    </row>
    <row r="388" spans="1:14" s="97" customFormat="1" ht="13.5" thickBot="1">
      <c r="A388" s="165" t="s">
        <v>16</v>
      </c>
      <c r="B388" s="166"/>
      <c r="C388" s="57">
        <f>SUM(C385:C387)</f>
        <v>84</v>
      </c>
      <c r="D388" s="81">
        <f>SUM(D385:D387)</f>
        <v>42</v>
      </c>
      <c r="E388" s="82">
        <f>SUM(C388:D388)</f>
        <v>126</v>
      </c>
      <c r="F388" s="57">
        <f>SUM(F385:F387)</f>
        <v>0</v>
      </c>
      <c r="G388" s="81">
        <f>SUM(G385:G387)</f>
        <v>7</v>
      </c>
      <c r="H388" s="82">
        <f>SUM(F388:G388)</f>
        <v>7</v>
      </c>
      <c r="I388" s="57">
        <f t="shared" si="94"/>
        <v>84</v>
      </c>
      <c r="J388" s="81">
        <f t="shared" si="94"/>
        <v>49</v>
      </c>
      <c r="K388" s="82">
        <f>SUM(K385:K387)</f>
        <v>133</v>
      </c>
      <c r="L388" s="63">
        <f>SUM(L385:L387)</f>
        <v>133</v>
      </c>
      <c r="N388" s="136"/>
    </row>
    <row r="389" spans="1:14" s="97" customFormat="1" ht="12.75">
      <c r="A389" s="106"/>
      <c r="B389" s="64"/>
      <c r="C389" s="64"/>
      <c r="D389" s="64"/>
      <c r="E389" s="64"/>
      <c r="F389" s="64"/>
      <c r="G389" s="64"/>
      <c r="H389" s="64"/>
      <c r="I389" s="218" t="s">
        <v>18</v>
      </c>
      <c r="J389" s="219"/>
      <c r="K389" s="219"/>
      <c r="L389" s="98">
        <v>33</v>
      </c>
      <c r="N389" s="136"/>
    </row>
    <row r="390" spans="1:14" s="97" customFormat="1" ht="13.5" thickBot="1">
      <c r="A390" s="106"/>
      <c r="B390" s="64"/>
      <c r="C390" s="64"/>
      <c r="D390" s="64"/>
      <c r="E390" s="64"/>
      <c r="F390" s="64"/>
      <c r="G390" s="64"/>
      <c r="H390" s="64"/>
      <c r="I390" s="206" t="s">
        <v>19</v>
      </c>
      <c r="J390" s="207"/>
      <c r="K390" s="207"/>
      <c r="L390" s="171">
        <v>31</v>
      </c>
      <c r="N390" s="136"/>
    </row>
    <row r="391" spans="1:14" s="97" customFormat="1" ht="15.75" thickBot="1">
      <c r="A391" s="106"/>
      <c r="B391" s="64"/>
      <c r="C391" s="64"/>
      <c r="D391" s="64"/>
      <c r="E391" s="64"/>
      <c r="F391" s="64"/>
      <c r="G391" s="64"/>
      <c r="H391" s="64"/>
      <c r="I391" s="209" t="s">
        <v>16</v>
      </c>
      <c r="J391" s="210"/>
      <c r="K391" s="210"/>
      <c r="L391" s="111">
        <f>SUM(L388:L390)</f>
        <v>197</v>
      </c>
      <c r="N391" s="136"/>
    </row>
    <row r="392" spans="1:14" s="97" customFormat="1" ht="15.75" thickBot="1">
      <c r="A392" s="106"/>
      <c r="B392" s="64"/>
      <c r="C392" s="64"/>
      <c r="D392" s="64"/>
      <c r="E392" s="64"/>
      <c r="F392" s="64"/>
      <c r="G392" s="64"/>
      <c r="H392" s="64"/>
      <c r="I392" s="172"/>
      <c r="J392" s="172"/>
      <c r="K392" s="172"/>
      <c r="L392" s="154"/>
      <c r="N392" s="136"/>
    </row>
    <row r="393" spans="1:14" s="97" customFormat="1" ht="15.75" thickBot="1">
      <c r="A393" s="195" t="s">
        <v>20</v>
      </c>
      <c r="B393" s="195"/>
      <c r="C393" s="195"/>
      <c r="D393" s="195"/>
      <c r="E393" s="195"/>
      <c r="F393" s="195"/>
      <c r="G393" s="195"/>
      <c r="H393" s="195"/>
      <c r="I393" s="195"/>
      <c r="J393" s="195"/>
      <c r="K393" s="195"/>
      <c r="L393" s="195"/>
      <c r="N393" s="136"/>
    </row>
    <row r="394" spans="1:14" s="97" customFormat="1" ht="13.5" thickBot="1">
      <c r="A394" s="193" t="s">
        <v>3</v>
      </c>
      <c r="B394" s="193" t="s">
        <v>4</v>
      </c>
      <c r="C394" s="194" t="s">
        <v>94</v>
      </c>
      <c r="D394" s="194"/>
      <c r="E394" s="194"/>
      <c r="F394" s="194" t="s">
        <v>6</v>
      </c>
      <c r="G394" s="194"/>
      <c r="H394" s="194"/>
      <c r="I394" s="194" t="s">
        <v>7</v>
      </c>
      <c r="J394" s="194"/>
      <c r="K394" s="194"/>
      <c r="L394" s="193" t="s">
        <v>8</v>
      </c>
      <c r="N394" s="136"/>
    </row>
    <row r="395" spans="1:14" s="97" customFormat="1" ht="13.5" thickBot="1">
      <c r="A395" s="208"/>
      <c r="B395" s="193"/>
      <c r="C395" s="115" t="s">
        <v>13</v>
      </c>
      <c r="D395" s="115" t="s">
        <v>15</v>
      </c>
      <c r="E395" s="155" t="s">
        <v>14</v>
      </c>
      <c r="F395" s="115" t="s">
        <v>13</v>
      </c>
      <c r="G395" s="115" t="s">
        <v>15</v>
      </c>
      <c r="H395" s="155" t="s">
        <v>14</v>
      </c>
      <c r="I395" s="115" t="s">
        <v>13</v>
      </c>
      <c r="J395" s="115" t="s">
        <v>15</v>
      </c>
      <c r="K395" s="155" t="s">
        <v>14</v>
      </c>
      <c r="L395" s="193"/>
      <c r="N395" s="136"/>
    </row>
    <row r="396" spans="1:14" s="97" customFormat="1" ht="22.5">
      <c r="A396" s="173" t="s">
        <v>93</v>
      </c>
      <c r="B396" s="140" t="s">
        <v>9</v>
      </c>
      <c r="C396" s="118">
        <v>30</v>
      </c>
      <c r="D396" s="129">
        <v>0</v>
      </c>
      <c r="E396" s="130">
        <f>SUM(C396:D396)</f>
        <v>30</v>
      </c>
      <c r="F396" s="118">
        <v>11</v>
      </c>
      <c r="G396" s="129">
        <v>0</v>
      </c>
      <c r="H396" s="130">
        <f>SUM(F396:G396)</f>
        <v>11</v>
      </c>
      <c r="I396" s="118">
        <f>SUM(C396+F396)</f>
        <v>41</v>
      </c>
      <c r="J396" s="129">
        <f>SUM(D396+G396)</f>
        <v>0</v>
      </c>
      <c r="K396" s="130">
        <f>SUM(I396:J396)</f>
        <v>41</v>
      </c>
      <c r="L396" s="132">
        <f>K396</f>
        <v>41</v>
      </c>
      <c r="N396" s="136"/>
    </row>
    <row r="397" spans="1:14" s="97" customFormat="1" ht="12.75" customHeight="1" thickBot="1">
      <c r="A397" s="165" t="s">
        <v>16</v>
      </c>
      <c r="B397" s="166"/>
      <c r="C397" s="57">
        <f>SUM(C396:C396)</f>
        <v>30</v>
      </c>
      <c r="D397" s="81">
        <f>SUM(D396:D396)</f>
        <v>0</v>
      </c>
      <c r="E397" s="82">
        <f>SUM(C397:D397)</f>
        <v>30</v>
      </c>
      <c r="F397" s="57">
        <f>SUM(F396:F396)</f>
        <v>11</v>
      </c>
      <c r="G397" s="81">
        <f>SUM(G396:G396)</f>
        <v>0</v>
      </c>
      <c r="H397" s="82">
        <f>SUM(F397:G397)</f>
        <v>11</v>
      </c>
      <c r="I397" s="57">
        <f>SUM(C397+F397)</f>
        <v>41</v>
      </c>
      <c r="J397" s="81">
        <f>SUM(D397+G397)</f>
        <v>0</v>
      </c>
      <c r="K397" s="82">
        <f>SUM(K396:K396)</f>
        <v>41</v>
      </c>
      <c r="L397" s="63">
        <f>SUM(L396:L396)</f>
        <v>41</v>
      </c>
      <c r="N397" s="136"/>
    </row>
    <row r="398" spans="1:14" s="97" customFormat="1" ht="15.75" thickBot="1">
      <c r="A398" s="106"/>
      <c r="B398" s="64"/>
      <c r="C398" s="64"/>
      <c r="D398" s="64"/>
      <c r="E398" s="64"/>
      <c r="F398" s="64"/>
      <c r="G398" s="64"/>
      <c r="H398" s="64"/>
      <c r="I398" s="172"/>
      <c r="J398" s="172"/>
      <c r="K398" s="172"/>
      <c r="L398" s="154"/>
      <c r="N398" s="136"/>
    </row>
    <row r="399" spans="1:14" s="97" customFormat="1" ht="15.75" thickBot="1">
      <c r="A399" s="195" t="s">
        <v>33</v>
      </c>
      <c r="B399" s="195"/>
      <c r="C399" s="195"/>
      <c r="D399" s="195"/>
      <c r="E399" s="195"/>
      <c r="F399" s="195"/>
      <c r="G399" s="195"/>
      <c r="H399" s="195"/>
      <c r="I399" s="195"/>
      <c r="J399" s="195"/>
      <c r="K399" s="195"/>
      <c r="L399" s="195"/>
      <c r="N399" s="136"/>
    </row>
    <row r="400" spans="1:14" s="97" customFormat="1" ht="13.5" thickBot="1">
      <c r="A400" s="193" t="s">
        <v>3</v>
      </c>
      <c r="B400" s="193" t="s">
        <v>4</v>
      </c>
      <c r="C400" s="194" t="s">
        <v>94</v>
      </c>
      <c r="D400" s="194"/>
      <c r="E400" s="194"/>
      <c r="F400" s="194" t="s">
        <v>6</v>
      </c>
      <c r="G400" s="194"/>
      <c r="H400" s="194"/>
      <c r="I400" s="194" t="s">
        <v>7</v>
      </c>
      <c r="J400" s="194"/>
      <c r="K400" s="194"/>
      <c r="L400" s="193" t="s">
        <v>8</v>
      </c>
      <c r="N400" s="136"/>
    </row>
    <row r="401" spans="1:14" s="97" customFormat="1" ht="13.5" thickBot="1">
      <c r="A401" s="208"/>
      <c r="B401" s="193"/>
      <c r="C401" s="115" t="s">
        <v>13</v>
      </c>
      <c r="D401" s="115" t="s">
        <v>15</v>
      </c>
      <c r="E401" s="155" t="s">
        <v>14</v>
      </c>
      <c r="F401" s="115" t="s">
        <v>13</v>
      </c>
      <c r="G401" s="115" t="s">
        <v>15</v>
      </c>
      <c r="H401" s="155" t="s">
        <v>14</v>
      </c>
      <c r="I401" s="115" t="s">
        <v>13</v>
      </c>
      <c r="J401" s="115" t="s">
        <v>15</v>
      </c>
      <c r="K401" s="155" t="s">
        <v>14</v>
      </c>
      <c r="L401" s="193"/>
      <c r="N401" s="136"/>
    </row>
    <row r="402" spans="1:14" s="97" customFormat="1" ht="12.75">
      <c r="A402" s="174" t="s">
        <v>70</v>
      </c>
      <c r="B402" s="140" t="s">
        <v>9</v>
      </c>
      <c r="C402" s="118">
        <v>27</v>
      </c>
      <c r="D402" s="129">
        <v>0</v>
      </c>
      <c r="E402" s="130">
        <f>SUM(C402:D402)</f>
        <v>27</v>
      </c>
      <c r="F402" s="118">
        <v>2</v>
      </c>
      <c r="G402" s="129">
        <v>0</v>
      </c>
      <c r="H402" s="130">
        <f>SUM(F402:G402)</f>
        <v>2</v>
      </c>
      <c r="I402" s="118">
        <f>SUM(C402+F402)</f>
        <v>29</v>
      </c>
      <c r="J402" s="129">
        <f>SUM(D402+G402)</f>
        <v>0</v>
      </c>
      <c r="K402" s="130">
        <f>SUM(I402:J402)</f>
        <v>29</v>
      </c>
      <c r="L402" s="167">
        <f>K402</f>
        <v>29</v>
      </c>
      <c r="N402" s="136"/>
    </row>
    <row r="403" spans="1:14" s="97" customFormat="1" ht="13.5" thickBot="1">
      <c r="A403" s="165" t="s">
        <v>16</v>
      </c>
      <c r="B403" s="166"/>
      <c r="C403" s="57">
        <f>SUM(C402:C402)</f>
        <v>27</v>
      </c>
      <c r="D403" s="81">
        <f>SUM(D402:D402)</f>
        <v>0</v>
      </c>
      <c r="E403" s="82">
        <f>SUM(C403:D403)</f>
        <v>27</v>
      </c>
      <c r="F403" s="57">
        <f>SUM(F402:F402)</f>
        <v>2</v>
      </c>
      <c r="G403" s="81">
        <f>SUM(G402:G402)</f>
        <v>0</v>
      </c>
      <c r="H403" s="82">
        <f>SUM(F403:G403)</f>
        <v>2</v>
      </c>
      <c r="I403" s="57">
        <f>SUM(C403+F403)</f>
        <v>29</v>
      </c>
      <c r="J403" s="81">
        <f>SUM(D403+G403)</f>
        <v>0</v>
      </c>
      <c r="K403" s="82">
        <f>SUM(K402:K402)</f>
        <v>29</v>
      </c>
      <c r="L403" s="169">
        <f>SUM(L402:L402)</f>
        <v>29</v>
      </c>
      <c r="N403" s="136"/>
    </row>
    <row r="404" spans="1:14" s="97" customFormat="1" ht="15.75" thickBot="1">
      <c r="A404" s="106"/>
      <c r="B404" s="64"/>
      <c r="C404" s="64"/>
      <c r="D404" s="64"/>
      <c r="E404" s="64"/>
      <c r="F404" s="64"/>
      <c r="G404" s="64"/>
      <c r="H404" s="64"/>
      <c r="I404" s="101"/>
      <c r="J404" s="101"/>
      <c r="K404" s="101"/>
      <c r="L404" s="105"/>
      <c r="N404" s="136"/>
    </row>
    <row r="405" spans="1:14" s="97" customFormat="1" ht="15.75" thickBot="1">
      <c r="A405" s="195" t="s">
        <v>34</v>
      </c>
      <c r="B405" s="195"/>
      <c r="C405" s="195"/>
      <c r="D405" s="195"/>
      <c r="E405" s="195"/>
      <c r="F405" s="195"/>
      <c r="G405" s="195"/>
      <c r="H405" s="195"/>
      <c r="I405" s="195"/>
      <c r="J405" s="195"/>
      <c r="K405" s="195"/>
      <c r="L405" s="195"/>
      <c r="N405" s="136"/>
    </row>
    <row r="406" spans="1:14" s="97" customFormat="1" ht="13.5" thickBot="1">
      <c r="A406" s="193" t="s">
        <v>3</v>
      </c>
      <c r="B406" s="193" t="s">
        <v>4</v>
      </c>
      <c r="C406" s="194" t="s">
        <v>94</v>
      </c>
      <c r="D406" s="194"/>
      <c r="E406" s="194"/>
      <c r="F406" s="194" t="s">
        <v>6</v>
      </c>
      <c r="G406" s="194"/>
      <c r="H406" s="194"/>
      <c r="I406" s="194" t="s">
        <v>7</v>
      </c>
      <c r="J406" s="194"/>
      <c r="K406" s="194"/>
      <c r="L406" s="193" t="s">
        <v>8</v>
      </c>
      <c r="N406" s="136"/>
    </row>
    <row r="407" spans="1:14" s="97" customFormat="1" ht="13.5" thickBot="1">
      <c r="A407" s="208"/>
      <c r="B407" s="193"/>
      <c r="C407" s="115" t="s">
        <v>13</v>
      </c>
      <c r="D407" s="115" t="s">
        <v>15</v>
      </c>
      <c r="E407" s="155" t="s">
        <v>14</v>
      </c>
      <c r="F407" s="115" t="s">
        <v>13</v>
      </c>
      <c r="G407" s="115" t="s">
        <v>15</v>
      </c>
      <c r="H407" s="155" t="s">
        <v>14</v>
      </c>
      <c r="I407" s="115" t="s">
        <v>13</v>
      </c>
      <c r="J407" s="115" t="s">
        <v>15</v>
      </c>
      <c r="K407" s="155" t="s">
        <v>14</v>
      </c>
      <c r="L407" s="193"/>
      <c r="N407" s="136"/>
    </row>
    <row r="408" spans="1:14" s="97" customFormat="1" ht="12.75">
      <c r="A408" s="175"/>
      <c r="B408" s="176" t="s">
        <v>9</v>
      </c>
      <c r="C408" s="177">
        <v>0</v>
      </c>
      <c r="D408" s="178">
        <v>0</v>
      </c>
      <c r="E408" s="160">
        <f>SUM(C408:D408)</f>
        <v>0</v>
      </c>
      <c r="F408" s="179">
        <v>0</v>
      </c>
      <c r="G408" s="164">
        <v>0</v>
      </c>
      <c r="H408" s="163">
        <f>SUM(F408:G408)</f>
        <v>0</v>
      </c>
      <c r="I408" s="55">
        <f aca="true" t="shared" si="95" ref="I408:J411">SUM(C408+F408)</f>
        <v>0</v>
      </c>
      <c r="J408" s="60">
        <f t="shared" si="95"/>
        <v>0</v>
      </c>
      <c r="K408" s="61">
        <f>SUM(I408:J408)</f>
        <v>0</v>
      </c>
      <c r="L408" s="63">
        <f>K408</f>
        <v>0</v>
      </c>
      <c r="N408" s="136"/>
    </row>
    <row r="409" spans="1:14" s="97" customFormat="1" ht="12.75">
      <c r="A409" s="224"/>
      <c r="B409" s="65" t="s">
        <v>10</v>
      </c>
      <c r="C409" s="55">
        <v>25</v>
      </c>
      <c r="D409" s="60">
        <v>11</v>
      </c>
      <c r="E409" s="61">
        <f>SUM(C409:D409)</f>
        <v>36</v>
      </c>
      <c r="F409" s="62">
        <v>0</v>
      </c>
      <c r="G409" s="60">
        <v>0</v>
      </c>
      <c r="H409" s="61">
        <f>SUM(F409:G409)</f>
        <v>0</v>
      </c>
      <c r="I409" s="55">
        <f t="shared" si="95"/>
        <v>25</v>
      </c>
      <c r="J409" s="60">
        <f t="shared" si="95"/>
        <v>11</v>
      </c>
      <c r="K409" s="61">
        <f>SUM(I409:J409)</f>
        <v>36</v>
      </c>
      <c r="L409" s="63">
        <f>K409</f>
        <v>36</v>
      </c>
      <c r="N409" s="136"/>
    </row>
    <row r="410" spans="1:14" s="97" customFormat="1" ht="12.75">
      <c r="A410" s="224"/>
      <c r="B410" s="65" t="s">
        <v>11</v>
      </c>
      <c r="C410" s="55">
        <v>17</v>
      </c>
      <c r="D410" s="60">
        <v>7</v>
      </c>
      <c r="E410" s="61">
        <f>SUM(C410:D410)</f>
        <v>24</v>
      </c>
      <c r="F410" s="62">
        <v>0</v>
      </c>
      <c r="G410" s="60">
        <v>0</v>
      </c>
      <c r="H410" s="61">
        <f>SUM(F410:G410)</f>
        <v>0</v>
      </c>
      <c r="I410" s="55">
        <f t="shared" si="95"/>
        <v>17</v>
      </c>
      <c r="J410" s="60">
        <f t="shared" si="95"/>
        <v>7</v>
      </c>
      <c r="K410" s="61">
        <f>SUM(I410:J410)</f>
        <v>24</v>
      </c>
      <c r="L410" s="63">
        <f>K410</f>
        <v>24</v>
      </c>
      <c r="N410" s="136"/>
    </row>
    <row r="411" spans="1:14" s="97" customFormat="1" ht="12.75">
      <c r="A411" s="242"/>
      <c r="B411" s="70" t="s">
        <v>12</v>
      </c>
      <c r="C411" s="56">
        <v>20</v>
      </c>
      <c r="D411" s="68">
        <v>0</v>
      </c>
      <c r="E411" s="61">
        <f>SUM(C411:D411)</f>
        <v>20</v>
      </c>
      <c r="F411" s="69">
        <v>0</v>
      </c>
      <c r="G411" s="68">
        <v>0</v>
      </c>
      <c r="H411" s="61">
        <f>SUM(F411:G411)</f>
        <v>0</v>
      </c>
      <c r="I411" s="55">
        <f t="shared" si="95"/>
        <v>20</v>
      </c>
      <c r="J411" s="60">
        <f t="shared" si="95"/>
        <v>0</v>
      </c>
      <c r="K411" s="61">
        <f>SUM(I411:J411)</f>
        <v>20</v>
      </c>
      <c r="L411" s="63">
        <f>K411</f>
        <v>20</v>
      </c>
      <c r="N411" s="136"/>
    </row>
    <row r="412" spans="1:14" s="97" customFormat="1" ht="13.5" thickBot="1">
      <c r="A412" s="165" t="s">
        <v>16</v>
      </c>
      <c r="B412" s="83"/>
      <c r="C412" s="57">
        <f aca="true" t="shared" si="96" ref="C412:J412">SUM(C408:C411)</f>
        <v>62</v>
      </c>
      <c r="D412" s="81">
        <f t="shared" si="96"/>
        <v>18</v>
      </c>
      <c r="E412" s="82">
        <f t="shared" si="96"/>
        <v>80</v>
      </c>
      <c r="F412" s="57">
        <f t="shared" si="96"/>
        <v>0</v>
      </c>
      <c r="G412" s="81">
        <f t="shared" si="96"/>
        <v>0</v>
      </c>
      <c r="H412" s="82">
        <f t="shared" si="96"/>
        <v>0</v>
      </c>
      <c r="I412" s="57">
        <f t="shared" si="96"/>
        <v>62</v>
      </c>
      <c r="J412" s="81">
        <f t="shared" si="96"/>
        <v>18</v>
      </c>
      <c r="K412" s="82">
        <f>SUM(I412:J412)</f>
        <v>80</v>
      </c>
      <c r="L412" s="84">
        <f>SUM(L408:L411)</f>
        <v>80</v>
      </c>
      <c r="N412" s="136"/>
    </row>
    <row r="413" spans="1:14" s="97" customFormat="1" ht="12.75">
      <c r="A413" s="106"/>
      <c r="B413" s="64"/>
      <c r="C413" s="64"/>
      <c r="D413" s="64"/>
      <c r="E413" s="64"/>
      <c r="F413" s="64"/>
      <c r="G413" s="64"/>
      <c r="H413" s="64"/>
      <c r="I413" s="218" t="s">
        <v>18</v>
      </c>
      <c r="J413" s="219"/>
      <c r="K413" s="219"/>
      <c r="L413" s="98">
        <v>7</v>
      </c>
      <c r="N413" s="136"/>
    </row>
    <row r="414" spans="1:14" s="97" customFormat="1" ht="13.5" thickBot="1">
      <c r="A414" s="106"/>
      <c r="B414" s="64"/>
      <c r="C414" s="64"/>
      <c r="D414" s="64"/>
      <c r="E414" s="64"/>
      <c r="F414" s="64"/>
      <c r="G414" s="64"/>
      <c r="H414" s="64"/>
      <c r="I414" s="206" t="s">
        <v>19</v>
      </c>
      <c r="J414" s="207"/>
      <c r="K414" s="207"/>
      <c r="L414" s="171">
        <v>13</v>
      </c>
      <c r="N414" s="136"/>
    </row>
    <row r="415" spans="1:14" s="97" customFormat="1" ht="15.75" thickBot="1">
      <c r="A415" s="106"/>
      <c r="B415" s="64"/>
      <c r="C415" s="64"/>
      <c r="D415" s="64"/>
      <c r="E415" s="64"/>
      <c r="F415" s="64"/>
      <c r="G415" s="64"/>
      <c r="H415" s="64"/>
      <c r="I415" s="209" t="s">
        <v>16</v>
      </c>
      <c r="J415" s="210"/>
      <c r="K415" s="210"/>
      <c r="L415" s="111">
        <f>SUM(L412:L414)</f>
        <v>100</v>
      </c>
      <c r="N415" s="136"/>
    </row>
    <row r="416" spans="1:14" s="97" customFormat="1" ht="15">
      <c r="A416" s="106"/>
      <c r="B416" s="64"/>
      <c r="C416" s="64"/>
      <c r="D416" s="64"/>
      <c r="E416" s="64"/>
      <c r="F416" s="64"/>
      <c r="G416" s="64"/>
      <c r="H416" s="64"/>
      <c r="I416" s="101"/>
      <c r="J416" s="101"/>
      <c r="K416" s="101"/>
      <c r="L416" s="105"/>
      <c r="N416" s="136"/>
    </row>
    <row r="417" spans="1:14" s="97" customFormat="1" ht="15.75" thickBot="1">
      <c r="A417" s="243" t="s">
        <v>81</v>
      </c>
      <c r="B417" s="243"/>
      <c r="C417" s="243"/>
      <c r="D417" s="243"/>
      <c r="E417" s="243"/>
      <c r="F417" s="243"/>
      <c r="G417" s="243"/>
      <c r="H417" s="243"/>
      <c r="I417" s="243"/>
      <c r="J417" s="243"/>
      <c r="K417" s="243"/>
      <c r="L417" s="243"/>
      <c r="N417" s="136"/>
    </row>
    <row r="418" spans="1:14" s="97" customFormat="1" ht="13.5" thickBot="1">
      <c r="A418" s="214" t="s">
        <v>83</v>
      </c>
      <c r="B418" s="193" t="s">
        <v>4</v>
      </c>
      <c r="C418" s="194" t="s">
        <v>94</v>
      </c>
      <c r="D418" s="194"/>
      <c r="E418" s="194"/>
      <c r="F418" s="194" t="s">
        <v>6</v>
      </c>
      <c r="G418" s="194"/>
      <c r="H418" s="194"/>
      <c r="I418" s="194" t="s">
        <v>16</v>
      </c>
      <c r="J418" s="194"/>
      <c r="K418" s="194"/>
      <c r="L418" s="193" t="s">
        <v>8</v>
      </c>
      <c r="N418" s="136"/>
    </row>
    <row r="419" spans="1:14" s="97" customFormat="1" ht="13.5" thickBot="1">
      <c r="A419" s="215"/>
      <c r="B419" s="193"/>
      <c r="C419" s="115" t="s">
        <v>13</v>
      </c>
      <c r="D419" s="115" t="s">
        <v>15</v>
      </c>
      <c r="E419" s="155" t="s">
        <v>14</v>
      </c>
      <c r="F419" s="115" t="s">
        <v>13</v>
      </c>
      <c r="G419" s="115" t="s">
        <v>15</v>
      </c>
      <c r="H419" s="155" t="s">
        <v>14</v>
      </c>
      <c r="I419" s="115" t="s">
        <v>13</v>
      </c>
      <c r="J419" s="115" t="s">
        <v>15</v>
      </c>
      <c r="K419" s="155" t="s">
        <v>14</v>
      </c>
      <c r="L419" s="193"/>
      <c r="N419" s="136"/>
    </row>
    <row r="420" spans="1:14" s="97" customFormat="1" ht="12.75">
      <c r="A420" s="216"/>
      <c r="B420" s="140" t="s">
        <v>9</v>
      </c>
      <c r="C420" s="141">
        <f>SUM(C373+C385+C396+C402+C408)</f>
        <v>57</v>
      </c>
      <c r="D420" s="142">
        <f>SUM(D408+D402+D396+D385+D373)</f>
        <v>15</v>
      </c>
      <c r="E420" s="98">
        <f>SUM(C420:D420)</f>
        <v>72</v>
      </c>
      <c r="F420" s="141">
        <f>SUM(F408+F402+F396+F385+F373)</f>
        <v>13</v>
      </c>
      <c r="G420" s="141">
        <f>SUM(G408+G402+G396+G385+G373)</f>
        <v>3</v>
      </c>
      <c r="H420" s="98">
        <f>SUM(F420:G420)</f>
        <v>16</v>
      </c>
      <c r="I420" s="143">
        <f aca="true" t="shared" si="97" ref="I420:J423">SUM(C420+F420)</f>
        <v>70</v>
      </c>
      <c r="J420" s="142">
        <f t="shared" si="97"/>
        <v>18</v>
      </c>
      <c r="K420" s="98">
        <f>SUM(I420:J420)</f>
        <v>88</v>
      </c>
      <c r="L420" s="132">
        <f>K420</f>
        <v>88</v>
      </c>
      <c r="N420" s="136"/>
    </row>
    <row r="421" spans="1:14" s="97" customFormat="1" ht="12.75">
      <c r="A421" s="216"/>
      <c r="B421" s="73" t="s">
        <v>10</v>
      </c>
      <c r="C421" s="143">
        <f>SUM(C409+C386+C374)</f>
        <v>89</v>
      </c>
      <c r="D421" s="144">
        <f>SUM(D409+D386+D374)</f>
        <v>47</v>
      </c>
      <c r="E421" s="73">
        <f>SUM(C421:D421)</f>
        <v>136</v>
      </c>
      <c r="F421" s="143">
        <f>SUM(F409+F386+F374)</f>
        <v>0</v>
      </c>
      <c r="G421" s="144">
        <f>SUM(G409+G386+G374)</f>
        <v>5</v>
      </c>
      <c r="H421" s="73">
        <f>SUM(F421:G421)</f>
        <v>5</v>
      </c>
      <c r="I421" s="143">
        <f t="shared" si="97"/>
        <v>89</v>
      </c>
      <c r="J421" s="144">
        <f t="shared" si="97"/>
        <v>52</v>
      </c>
      <c r="K421" s="73">
        <f>SUM(I421:J421)</f>
        <v>141</v>
      </c>
      <c r="L421" s="63">
        <f>K421</f>
        <v>141</v>
      </c>
      <c r="N421" s="136"/>
    </row>
    <row r="422" spans="1:14" s="97" customFormat="1" ht="12.75">
      <c r="A422" s="216"/>
      <c r="B422" s="73" t="s">
        <v>11</v>
      </c>
      <c r="C422" s="143">
        <f>SUM(C410+C387+C375+C370)</f>
        <v>68</v>
      </c>
      <c r="D422" s="144">
        <f>SUM(D410+D387+D375+D370)</f>
        <v>23</v>
      </c>
      <c r="E422" s="73">
        <f>SUM(C422:D422)</f>
        <v>91</v>
      </c>
      <c r="F422" s="143">
        <f>SUM(F410+F387+F375+F370)</f>
        <v>0</v>
      </c>
      <c r="G422" s="143">
        <f>SUM(G410+G387+G375+G370)</f>
        <v>0</v>
      </c>
      <c r="H422" s="73">
        <f>SUM(F422:G422)</f>
        <v>0</v>
      </c>
      <c r="I422" s="143">
        <f t="shared" si="97"/>
        <v>68</v>
      </c>
      <c r="J422" s="144">
        <f t="shared" si="97"/>
        <v>23</v>
      </c>
      <c r="K422" s="73">
        <f>SUM(I422:J422)</f>
        <v>91</v>
      </c>
      <c r="L422" s="63">
        <f>K422</f>
        <v>91</v>
      </c>
      <c r="N422" s="136"/>
    </row>
    <row r="423" spans="1:14" s="97" customFormat="1" ht="12.75">
      <c r="A423" s="216"/>
      <c r="B423" s="73" t="s">
        <v>12</v>
      </c>
      <c r="C423" s="143">
        <f>SUM(C371+C411)</f>
        <v>45</v>
      </c>
      <c r="D423" s="144">
        <f>SUM(D371+D411)</f>
        <v>0</v>
      </c>
      <c r="E423" s="73">
        <f>SUM(C423:D423)</f>
        <v>45</v>
      </c>
      <c r="F423" s="143">
        <f>SUM(F371+F411)</f>
        <v>0</v>
      </c>
      <c r="G423" s="144">
        <f>SUM(G371+G411)</f>
        <v>0</v>
      </c>
      <c r="H423" s="73">
        <f>SUM(F423:G423)</f>
        <v>0</v>
      </c>
      <c r="I423" s="143">
        <f t="shared" si="97"/>
        <v>45</v>
      </c>
      <c r="J423" s="144">
        <f t="shared" si="97"/>
        <v>0</v>
      </c>
      <c r="K423" s="73">
        <f>SUM(I423:J423)</f>
        <v>45</v>
      </c>
      <c r="L423" s="63">
        <f>K423</f>
        <v>45</v>
      </c>
      <c r="N423" s="136"/>
    </row>
    <row r="424" spans="1:14" s="97" customFormat="1" ht="13.5" thickBot="1">
      <c r="A424" s="165" t="s">
        <v>16</v>
      </c>
      <c r="B424" s="166"/>
      <c r="C424" s="102">
        <f>SUM(C420:C423)</f>
        <v>259</v>
      </c>
      <c r="D424" s="80">
        <f>SUM(D420:D423)</f>
        <v>85</v>
      </c>
      <c r="E424" s="171">
        <f>SUM(E420:E423)</f>
        <v>344</v>
      </c>
      <c r="F424" s="102">
        <f>SUM(F420:F423)</f>
        <v>13</v>
      </c>
      <c r="G424" s="80">
        <f>SUM(G420:G423)</f>
        <v>8</v>
      </c>
      <c r="H424" s="171">
        <f>SUM(F424:G424)</f>
        <v>21</v>
      </c>
      <c r="I424" s="102">
        <f>SUM(I420:I423)</f>
        <v>272</v>
      </c>
      <c r="J424" s="80">
        <f>SUM(J420:J423)</f>
        <v>93</v>
      </c>
      <c r="K424" s="171">
        <f>SUM(I424+J424)</f>
        <v>365</v>
      </c>
      <c r="L424" s="63">
        <f>K424</f>
        <v>365</v>
      </c>
      <c r="N424" s="136"/>
    </row>
    <row r="425" spans="1:14" s="97" customFormat="1" ht="12.75">
      <c r="A425" s="106"/>
      <c r="B425" s="64"/>
      <c r="C425" s="64"/>
      <c r="D425" s="64"/>
      <c r="E425" s="64"/>
      <c r="F425" s="64"/>
      <c r="G425" s="64"/>
      <c r="H425" s="64"/>
      <c r="I425" s="218" t="s">
        <v>18</v>
      </c>
      <c r="J425" s="219"/>
      <c r="K425" s="219"/>
      <c r="L425" s="98">
        <f>SUM(L378+L389+L413)</f>
        <v>72</v>
      </c>
      <c r="N425" s="136"/>
    </row>
    <row r="426" spans="1:14" s="97" customFormat="1" ht="13.5" thickBot="1">
      <c r="A426" s="106"/>
      <c r="B426" s="64"/>
      <c r="C426" s="64"/>
      <c r="D426" s="64"/>
      <c r="E426" s="64"/>
      <c r="F426" s="64"/>
      <c r="G426" s="64"/>
      <c r="H426" s="64"/>
      <c r="I426" s="206" t="s">
        <v>19</v>
      </c>
      <c r="J426" s="207"/>
      <c r="K426" s="207"/>
      <c r="L426" s="171">
        <f>SUM(L390+L414+L379)</f>
        <v>95</v>
      </c>
      <c r="N426" s="136"/>
    </row>
    <row r="427" spans="1:14" s="97" customFormat="1" ht="15.75" thickBot="1">
      <c r="A427" s="106"/>
      <c r="B427" s="64"/>
      <c r="C427" s="64"/>
      <c r="D427" s="64"/>
      <c r="E427" s="64"/>
      <c r="F427" s="64"/>
      <c r="G427" s="64"/>
      <c r="H427" s="64"/>
      <c r="I427" s="211" t="s">
        <v>16</v>
      </c>
      <c r="J427" s="212"/>
      <c r="K427" s="213"/>
      <c r="L427" s="111">
        <f>SUM(L424:L426)</f>
        <v>532</v>
      </c>
      <c r="N427" s="136"/>
    </row>
    <row r="428" spans="1:14" s="97" customFormat="1" ht="12.75">
      <c r="A428" s="106"/>
      <c r="B428" s="64"/>
      <c r="C428" s="64"/>
      <c r="D428" s="64"/>
      <c r="E428" s="64"/>
      <c r="F428" s="64"/>
      <c r="G428" s="64"/>
      <c r="H428" s="64"/>
      <c r="I428" s="64"/>
      <c r="J428" s="64"/>
      <c r="K428" s="64"/>
      <c r="L428" s="180"/>
      <c r="N428" s="136"/>
    </row>
    <row r="429" spans="1:14" s="97" customFormat="1" ht="15.75" thickBot="1">
      <c r="A429" s="220" t="s">
        <v>82</v>
      </c>
      <c r="B429" s="220"/>
      <c r="C429" s="220"/>
      <c r="D429" s="220"/>
      <c r="E429" s="220"/>
      <c r="F429" s="220"/>
      <c r="G429" s="220"/>
      <c r="H429" s="220"/>
      <c r="I429" s="220"/>
      <c r="J429" s="220"/>
      <c r="K429" s="220"/>
      <c r="L429" s="220"/>
      <c r="N429" s="136"/>
    </row>
    <row r="430" spans="1:14" s="97" customFormat="1" ht="13.5" thickBot="1">
      <c r="A430" s="214" t="s">
        <v>82</v>
      </c>
      <c r="B430" s="193" t="s">
        <v>4</v>
      </c>
      <c r="C430" s="194" t="s">
        <v>5</v>
      </c>
      <c r="D430" s="194"/>
      <c r="E430" s="194"/>
      <c r="F430" s="194" t="s">
        <v>6</v>
      </c>
      <c r="G430" s="194"/>
      <c r="H430" s="194"/>
      <c r="I430" s="194" t="s">
        <v>59</v>
      </c>
      <c r="J430" s="194"/>
      <c r="K430" s="194"/>
      <c r="L430" s="193" t="s">
        <v>8</v>
      </c>
      <c r="N430" s="136"/>
    </row>
    <row r="431" spans="1:14" s="97" customFormat="1" ht="13.5" thickBot="1">
      <c r="A431" s="215"/>
      <c r="B431" s="193"/>
      <c r="C431" s="115" t="s">
        <v>13</v>
      </c>
      <c r="D431" s="115" t="s">
        <v>15</v>
      </c>
      <c r="E431" s="155" t="s">
        <v>14</v>
      </c>
      <c r="F431" s="115" t="s">
        <v>13</v>
      </c>
      <c r="G431" s="115" t="s">
        <v>15</v>
      </c>
      <c r="H431" s="155" t="s">
        <v>14</v>
      </c>
      <c r="I431" s="115" t="s">
        <v>13</v>
      </c>
      <c r="J431" s="115" t="s">
        <v>15</v>
      </c>
      <c r="K431" s="155" t="s">
        <v>14</v>
      </c>
      <c r="L431" s="193"/>
      <c r="N431" s="136"/>
    </row>
    <row r="432" spans="1:14" s="97" customFormat="1" ht="12.75">
      <c r="A432" s="216"/>
      <c r="B432" s="140" t="s">
        <v>9</v>
      </c>
      <c r="C432" s="146">
        <f aca="true" t="shared" si="98" ref="C432:D434">SUM(C10+C15+C31+C36+C41+C54+C81+C86+C91+C104+C116+C129+C134+C139+C144+C149+C154+C159+C164+C168+C172+C177+C194+C199+C204+C217+C224+C244+C249+C253+C258+C262+C267+C271+C276+C280+C293+C312+C317+C322+C327+C332+C345+C350+C355)</f>
        <v>1424</v>
      </c>
      <c r="D432" s="147">
        <f t="shared" si="98"/>
        <v>911</v>
      </c>
      <c r="E432" s="148">
        <f aca="true" t="shared" si="99" ref="E432:E437">SUM(C432:D432)</f>
        <v>2335</v>
      </c>
      <c r="F432" s="146">
        <f aca="true" t="shared" si="100" ref="F432:G434">SUM(F10+F15+F31+F36+F41+F54+F81+F86+F91+F104+F116+F129+F134+F139+F144+F149+F154+F159+F164+F168+F172+F177+F194+F199+F204+F217+F224+F244+F249+F253+F258+F262+F267+F271+F276+F280+F293+F312+F317+F322+F327+F332+F345+F350+F355)</f>
        <v>1322</v>
      </c>
      <c r="G432" s="147">
        <f t="shared" si="100"/>
        <v>456</v>
      </c>
      <c r="H432" s="148">
        <f aca="true" t="shared" si="101" ref="H432:H437">SUM(F432:G432)</f>
        <v>1778</v>
      </c>
      <c r="I432" s="141">
        <f aca="true" t="shared" si="102" ref="I432:J434">SUM(I300+I229+I183+I70)</f>
        <v>205</v>
      </c>
      <c r="J432" s="142">
        <f t="shared" si="102"/>
        <v>237</v>
      </c>
      <c r="K432" s="98">
        <f>SUM(I432:J432)</f>
        <v>442</v>
      </c>
      <c r="L432" s="132">
        <f aca="true" t="shared" si="103" ref="L432:L438">SUM(E432+H432+K432)</f>
        <v>4555</v>
      </c>
      <c r="N432" s="136"/>
    </row>
    <row r="433" spans="1:14" s="97" customFormat="1" ht="12.75">
      <c r="A433" s="216"/>
      <c r="B433" s="73" t="s">
        <v>10</v>
      </c>
      <c r="C433" s="143">
        <f t="shared" si="98"/>
        <v>2114</v>
      </c>
      <c r="D433" s="144">
        <f t="shared" si="98"/>
        <v>1313</v>
      </c>
      <c r="E433" s="73">
        <f t="shared" si="99"/>
        <v>3427</v>
      </c>
      <c r="F433" s="143">
        <f t="shared" si="100"/>
        <v>93</v>
      </c>
      <c r="G433" s="144">
        <f t="shared" si="100"/>
        <v>49</v>
      </c>
      <c r="H433" s="73">
        <f t="shared" si="101"/>
        <v>142</v>
      </c>
      <c r="I433" s="143">
        <f t="shared" si="102"/>
        <v>163</v>
      </c>
      <c r="J433" s="144">
        <f t="shared" si="102"/>
        <v>218</v>
      </c>
      <c r="K433" s="73">
        <f>SUM(I433:J433)</f>
        <v>381</v>
      </c>
      <c r="L433" s="63">
        <f t="shared" si="103"/>
        <v>3950</v>
      </c>
      <c r="N433" s="136"/>
    </row>
    <row r="434" spans="1:14" s="97" customFormat="1" ht="12.75">
      <c r="A434" s="216"/>
      <c r="B434" s="73" t="s">
        <v>11</v>
      </c>
      <c r="C434" s="143">
        <f t="shared" si="98"/>
        <v>1873</v>
      </c>
      <c r="D434" s="144">
        <f t="shared" si="98"/>
        <v>559</v>
      </c>
      <c r="E434" s="73">
        <f t="shared" si="99"/>
        <v>2432</v>
      </c>
      <c r="F434" s="143">
        <f t="shared" si="100"/>
        <v>3</v>
      </c>
      <c r="G434" s="144">
        <f t="shared" si="100"/>
        <v>2</v>
      </c>
      <c r="H434" s="73">
        <f t="shared" si="101"/>
        <v>5</v>
      </c>
      <c r="I434" s="143">
        <f t="shared" si="102"/>
        <v>186</v>
      </c>
      <c r="J434" s="144">
        <f t="shared" si="102"/>
        <v>8</v>
      </c>
      <c r="K434" s="73">
        <f>SUM(I434:J434)</f>
        <v>194</v>
      </c>
      <c r="L434" s="63">
        <f t="shared" si="103"/>
        <v>2631</v>
      </c>
      <c r="N434" s="136"/>
    </row>
    <row r="435" spans="1:14" s="97" customFormat="1" ht="12.75">
      <c r="A435" s="216"/>
      <c r="B435" s="73" t="s">
        <v>12</v>
      </c>
      <c r="C435" s="143">
        <f>SUM(C13+C18+C34+C39+C44+C62+C84+C89+C94+C107+C119+C132+C137+C142+C147+C152+C157+C162+C175+C180+C197+C202+C207+C220+C227+C247+C252+C256+C261+C265+C270+C274+C279+C283+C296+C315+C320+C325+C330+C335+C348+C353+C358)</f>
        <v>1173</v>
      </c>
      <c r="D435" s="144">
        <f>SUM(D13+D18+D34+D39+D44+D62+D84+D89+D94+D107+D119+D132+D137+D142+D147+D152+D157+D162+D175+D180+D197+D202+D207+D220+D227+D247+D252+D256+D261+D265+D270+D274+D279+D283+D296+D315+D320+D325+D330+D335+D348+D353+D358)</f>
        <v>30</v>
      </c>
      <c r="E435" s="73">
        <f t="shared" si="99"/>
        <v>1203</v>
      </c>
      <c r="F435" s="143">
        <f>SUM(F13+F18+F34+F39+F44+F62+F84+F89+F94+F107+F119+F132+F137+F142+F147+F152+F157+F162+F175+F180+F197+F202+F207+F220+F227+F247+F252+F256+F261+F265+F270+F274+F279+F283+F296+F315+F320+F325+F330+F335+F348+F353+F358)</f>
        <v>0</v>
      </c>
      <c r="G435" s="144">
        <f>SUM(G13+G18+G34+G39+G44+G62+G84+G89+G94+G107+G119+G132+G137+G142+G147+G152+G157+G162+G175+G180+G197+G202+G207+G220+G227+G247+G252+G256+G261+G265+G270+G274+G279+G283+G296+G315+G320+G325+G330+G335+G348+G353+G358)</f>
        <v>0</v>
      </c>
      <c r="H435" s="73">
        <f t="shared" si="101"/>
        <v>0</v>
      </c>
      <c r="I435" s="143">
        <f>SUM(I303+I232)</f>
        <v>13</v>
      </c>
      <c r="J435" s="144">
        <f>SUM(J303+J232)</f>
        <v>0</v>
      </c>
      <c r="K435" s="73">
        <f>SUM(I435:J435)</f>
        <v>13</v>
      </c>
      <c r="L435" s="63">
        <f t="shared" si="103"/>
        <v>1216</v>
      </c>
      <c r="N435" s="136"/>
    </row>
    <row r="436" spans="1:14" s="97" customFormat="1" ht="12.75">
      <c r="A436" s="216"/>
      <c r="B436" s="96" t="s">
        <v>60</v>
      </c>
      <c r="C436" s="143">
        <f>SUM(C221+C120)</f>
        <v>245</v>
      </c>
      <c r="D436" s="144">
        <f>SUM(D221+D120)</f>
        <v>3</v>
      </c>
      <c r="E436" s="73">
        <f t="shared" si="99"/>
        <v>248</v>
      </c>
      <c r="F436" s="143">
        <f>SUM(F120+F221)</f>
        <v>0</v>
      </c>
      <c r="G436" s="144">
        <f>SUM(G120+G221)</f>
        <v>0</v>
      </c>
      <c r="H436" s="73">
        <f t="shared" si="101"/>
        <v>0</v>
      </c>
      <c r="I436" s="145"/>
      <c r="J436" s="181"/>
      <c r="K436" s="182"/>
      <c r="L436" s="63">
        <f t="shared" si="103"/>
        <v>248</v>
      </c>
      <c r="N436" s="136"/>
    </row>
    <row r="437" spans="1:14" s="97" customFormat="1" ht="12.75">
      <c r="A437" s="217"/>
      <c r="B437" s="73" t="s">
        <v>61</v>
      </c>
      <c r="C437" s="143">
        <f>C222</f>
        <v>75</v>
      </c>
      <c r="D437" s="144">
        <f>D222</f>
        <v>0</v>
      </c>
      <c r="E437" s="73">
        <f t="shared" si="99"/>
        <v>75</v>
      </c>
      <c r="F437" s="143">
        <f>F222</f>
        <v>0</v>
      </c>
      <c r="G437" s="144">
        <f>G222</f>
        <v>0</v>
      </c>
      <c r="H437" s="73">
        <f t="shared" si="101"/>
        <v>0</v>
      </c>
      <c r="I437" s="145"/>
      <c r="J437" s="181"/>
      <c r="K437" s="182"/>
      <c r="L437" s="63">
        <f t="shared" si="103"/>
        <v>75</v>
      </c>
      <c r="N437" s="136"/>
    </row>
    <row r="438" spans="1:14" s="97" customFormat="1" ht="13.5" thickBot="1">
      <c r="A438" s="165" t="s">
        <v>16</v>
      </c>
      <c r="B438" s="166"/>
      <c r="C438" s="102">
        <f>SUM(C432:C437)</f>
        <v>6904</v>
      </c>
      <c r="D438" s="80">
        <f aca="true" t="shared" si="104" ref="D438:J438">SUM(D432:D437)</f>
        <v>2816</v>
      </c>
      <c r="E438" s="171">
        <f t="shared" si="104"/>
        <v>9720</v>
      </c>
      <c r="F438" s="102">
        <f t="shared" si="104"/>
        <v>1418</v>
      </c>
      <c r="G438" s="80">
        <f t="shared" si="104"/>
        <v>507</v>
      </c>
      <c r="H438" s="171">
        <f t="shared" si="104"/>
        <v>1925</v>
      </c>
      <c r="I438" s="102">
        <f t="shared" si="104"/>
        <v>567</v>
      </c>
      <c r="J438" s="80">
        <f t="shared" si="104"/>
        <v>463</v>
      </c>
      <c r="K438" s="171">
        <f>SUM(I438:J438)</f>
        <v>1030</v>
      </c>
      <c r="L438" s="63">
        <f t="shared" si="103"/>
        <v>12675</v>
      </c>
      <c r="N438" s="136"/>
    </row>
    <row r="439" spans="1:14" s="97" customFormat="1" ht="12.75">
      <c r="A439" s="106"/>
      <c r="B439" s="64"/>
      <c r="C439" s="64"/>
      <c r="D439" s="64"/>
      <c r="E439" s="64"/>
      <c r="F439" s="64"/>
      <c r="G439" s="64"/>
      <c r="H439" s="64"/>
      <c r="I439" s="218" t="s">
        <v>18</v>
      </c>
      <c r="J439" s="219"/>
      <c r="K439" s="219"/>
      <c r="L439" s="98">
        <f>SUM(L24+L47+L64+L74+L97+L109+L122+L187+L210+L235+L237+L286+L305+L338+L361)</f>
        <v>1820</v>
      </c>
      <c r="N439" s="136"/>
    </row>
    <row r="440" spans="1:14" s="97" customFormat="1" ht="13.5" thickBot="1">
      <c r="A440" s="106"/>
      <c r="B440" s="64"/>
      <c r="C440" s="64"/>
      <c r="D440" s="64"/>
      <c r="E440" s="64"/>
      <c r="F440" s="64"/>
      <c r="G440" s="64"/>
      <c r="H440" s="64"/>
      <c r="I440" s="206" t="s">
        <v>19</v>
      </c>
      <c r="J440" s="207"/>
      <c r="K440" s="207"/>
      <c r="L440" s="171">
        <f>SUM(L25+L48+L65+L75+L98+L110+L123+L188+L211+L236+L238+L287+L306+L339+L362)</f>
        <v>1712</v>
      </c>
      <c r="N440" s="136"/>
    </row>
    <row r="441" spans="1:14" s="97" customFormat="1" ht="15.75" thickBot="1">
      <c r="A441" s="106"/>
      <c r="B441" s="64"/>
      <c r="C441" s="64"/>
      <c r="D441" s="64"/>
      <c r="E441" s="64"/>
      <c r="F441" s="64"/>
      <c r="G441" s="64"/>
      <c r="H441" s="64"/>
      <c r="I441" s="211" t="s">
        <v>16</v>
      </c>
      <c r="J441" s="212"/>
      <c r="K441" s="213"/>
      <c r="L441" s="111">
        <f>SUM(L363+L340+L307+L288+L239+L212+L189+L124+L111+L99+L76+L66+L49+L26)</f>
        <v>16207</v>
      </c>
      <c r="M441" s="136"/>
      <c r="N441" s="136"/>
    </row>
    <row r="442" spans="1:14" s="97" customFormat="1" ht="12.75">
      <c r="A442" s="106"/>
      <c r="B442" s="64"/>
      <c r="C442" s="64"/>
      <c r="D442" s="64"/>
      <c r="E442" s="64"/>
      <c r="F442" s="64"/>
      <c r="G442" s="64"/>
      <c r="H442" s="64"/>
      <c r="I442" s="64"/>
      <c r="J442" s="64"/>
      <c r="K442" s="64"/>
      <c r="L442" s="180"/>
      <c r="N442" s="136"/>
    </row>
    <row r="443" spans="1:14" s="97" customFormat="1" ht="15.75" thickBot="1">
      <c r="A443" s="220" t="s">
        <v>84</v>
      </c>
      <c r="B443" s="220"/>
      <c r="C443" s="220"/>
      <c r="D443" s="220"/>
      <c r="E443" s="220"/>
      <c r="F443" s="220"/>
      <c r="G443" s="220"/>
      <c r="H443" s="220"/>
      <c r="I443" s="220"/>
      <c r="J443" s="220"/>
      <c r="K443" s="220"/>
      <c r="L443" s="220"/>
      <c r="N443" s="136"/>
    </row>
    <row r="444" spans="1:14" s="97" customFormat="1" ht="13.5" thickBot="1">
      <c r="A444" s="214" t="s">
        <v>84</v>
      </c>
      <c r="B444" s="193" t="s">
        <v>4</v>
      </c>
      <c r="C444" s="194" t="s">
        <v>95</v>
      </c>
      <c r="D444" s="194"/>
      <c r="E444" s="194"/>
      <c r="F444" s="194" t="s">
        <v>6</v>
      </c>
      <c r="G444" s="194"/>
      <c r="H444" s="194"/>
      <c r="I444" s="194" t="s">
        <v>59</v>
      </c>
      <c r="J444" s="194"/>
      <c r="K444" s="194"/>
      <c r="L444" s="193" t="s">
        <v>8</v>
      </c>
      <c r="N444" s="136"/>
    </row>
    <row r="445" spans="1:14" s="97" customFormat="1" ht="13.5" thickBot="1">
      <c r="A445" s="215"/>
      <c r="B445" s="193"/>
      <c r="C445" s="115" t="s">
        <v>13</v>
      </c>
      <c r="D445" s="115" t="s">
        <v>15</v>
      </c>
      <c r="E445" s="155" t="s">
        <v>14</v>
      </c>
      <c r="F445" s="115" t="s">
        <v>13</v>
      </c>
      <c r="G445" s="115" t="s">
        <v>15</v>
      </c>
      <c r="H445" s="155" t="s">
        <v>14</v>
      </c>
      <c r="I445" s="115" t="s">
        <v>13</v>
      </c>
      <c r="J445" s="115" t="s">
        <v>15</v>
      </c>
      <c r="K445" s="155" t="s">
        <v>14</v>
      </c>
      <c r="L445" s="193"/>
      <c r="N445" s="136"/>
    </row>
    <row r="446" spans="1:14" s="97" customFormat="1" ht="12.75">
      <c r="A446" s="216"/>
      <c r="B446" s="140" t="s">
        <v>9</v>
      </c>
      <c r="C446" s="141">
        <f aca="true" t="shared" si="105" ref="C446:D448">SUM(C432+C420)</f>
        <v>1481</v>
      </c>
      <c r="D446" s="142">
        <f t="shared" si="105"/>
        <v>926</v>
      </c>
      <c r="E446" s="98">
        <f aca="true" t="shared" si="106" ref="E446:E451">SUM(C446:D446)</f>
        <v>2407</v>
      </c>
      <c r="F446" s="141">
        <f>SUM(F432+F420)</f>
        <v>1335</v>
      </c>
      <c r="G446" s="142">
        <f>SUM(G432+G420)</f>
        <v>459</v>
      </c>
      <c r="H446" s="98">
        <f aca="true" t="shared" si="107" ref="H446:H451">SUM(F446:G446)</f>
        <v>1794</v>
      </c>
      <c r="I446" s="141">
        <f>SUM(I70+I183+I229+I300)</f>
        <v>205</v>
      </c>
      <c r="J446" s="141">
        <f>SUM(J70+J183+J229+J300)</f>
        <v>237</v>
      </c>
      <c r="K446" s="98">
        <f>SUM(I446:J446)</f>
        <v>442</v>
      </c>
      <c r="L446" s="132">
        <f aca="true" t="shared" si="108" ref="L446:L452">SUM(E446+H446+K446)</f>
        <v>4643</v>
      </c>
      <c r="N446" s="136"/>
    </row>
    <row r="447" spans="1:14" s="97" customFormat="1" ht="12.75">
      <c r="A447" s="216"/>
      <c r="B447" s="73" t="s">
        <v>10</v>
      </c>
      <c r="C447" s="143">
        <f t="shared" si="105"/>
        <v>2203</v>
      </c>
      <c r="D447" s="144">
        <f t="shared" si="105"/>
        <v>1360</v>
      </c>
      <c r="E447" s="73">
        <f>SUM(C447:D447)</f>
        <v>3563</v>
      </c>
      <c r="F447" s="143">
        <f>F433+F421</f>
        <v>93</v>
      </c>
      <c r="G447" s="144">
        <f>G433+G421</f>
        <v>54</v>
      </c>
      <c r="H447" s="73">
        <f t="shared" si="107"/>
        <v>147</v>
      </c>
      <c r="I447" s="143">
        <f>SUM(I301+I230+I184+I71)</f>
        <v>163</v>
      </c>
      <c r="J447" s="143">
        <f>SUM(J301+J230+J184+J71)</f>
        <v>218</v>
      </c>
      <c r="K447" s="73">
        <f>SUM(I447:J447)</f>
        <v>381</v>
      </c>
      <c r="L447" s="63">
        <f t="shared" si="108"/>
        <v>4091</v>
      </c>
      <c r="N447" s="136"/>
    </row>
    <row r="448" spans="1:14" s="97" customFormat="1" ht="12.75">
      <c r="A448" s="216"/>
      <c r="B448" s="73" t="s">
        <v>11</v>
      </c>
      <c r="C448" s="143">
        <f t="shared" si="105"/>
        <v>1941</v>
      </c>
      <c r="D448" s="144">
        <f t="shared" si="105"/>
        <v>582</v>
      </c>
      <c r="E448" s="73">
        <f t="shared" si="106"/>
        <v>2523</v>
      </c>
      <c r="F448" s="143">
        <f>SUM(F434+F422)</f>
        <v>3</v>
      </c>
      <c r="G448" s="144">
        <f>SUM(G434+G422)</f>
        <v>2</v>
      </c>
      <c r="H448" s="73">
        <f t="shared" si="107"/>
        <v>5</v>
      </c>
      <c r="I448" s="143">
        <f>SUM(I72+I185+I231+I302)</f>
        <v>186</v>
      </c>
      <c r="J448" s="143">
        <f>SUM(J72+J185+J231+J302)</f>
        <v>8</v>
      </c>
      <c r="K448" s="73">
        <f>SUM(I448:J448)</f>
        <v>194</v>
      </c>
      <c r="L448" s="63">
        <f t="shared" si="108"/>
        <v>2722</v>
      </c>
      <c r="N448" s="136"/>
    </row>
    <row r="449" spans="1:14" s="97" customFormat="1" ht="12.75">
      <c r="A449" s="216"/>
      <c r="B449" s="73" t="s">
        <v>12</v>
      </c>
      <c r="C449" s="143">
        <f>C435+C423</f>
        <v>1218</v>
      </c>
      <c r="D449" s="144">
        <f>D435+D423</f>
        <v>30</v>
      </c>
      <c r="E449" s="73">
        <f t="shared" si="106"/>
        <v>1248</v>
      </c>
      <c r="F449" s="143">
        <f>SUM(F18+F34+F39+F44+F62+F84+F89+F94+F107+F119+F132+F137+F142+F147+F152+F157+F162+F175+F180+F197+F202+F207+F220+F227+F247+F252+F261+F270+F279+F296+F315+F320+F325+F330+F335+F348+F353+F358+F371+F411)</f>
        <v>0</v>
      </c>
      <c r="G449" s="144">
        <f>SUM(G18+G34+G39+G44+G62+G84+G89+G94+G107+G119+G132+G137+G142+G147+G152+G157+G162+G175+G180+G197+G202+G207+G220+G227+G247+G252+G261+G270+G279+G296+G315+G320+G325+G330+G335+G348+G353+G358+G371+G411)</f>
        <v>0</v>
      </c>
      <c r="H449" s="73">
        <f t="shared" si="107"/>
        <v>0</v>
      </c>
      <c r="I449" s="143">
        <f>SUM(I435)</f>
        <v>13</v>
      </c>
      <c r="J449" s="144">
        <f>SUM(J435)</f>
        <v>0</v>
      </c>
      <c r="K449" s="73">
        <f>SUM(I449:J449)</f>
        <v>13</v>
      </c>
      <c r="L449" s="63">
        <f t="shared" si="108"/>
        <v>1261</v>
      </c>
      <c r="N449" s="136"/>
    </row>
    <row r="450" spans="1:14" s="97" customFormat="1" ht="12.75">
      <c r="A450" s="216"/>
      <c r="B450" s="96" t="s">
        <v>60</v>
      </c>
      <c r="C450" s="143">
        <f>SUM(C120+C221)</f>
        <v>245</v>
      </c>
      <c r="D450" s="144">
        <f>SUM(D120+D221)</f>
        <v>3</v>
      </c>
      <c r="E450" s="73">
        <f t="shared" si="106"/>
        <v>248</v>
      </c>
      <c r="F450" s="143">
        <f>SUM(F120+F221)</f>
        <v>0</v>
      </c>
      <c r="G450" s="144">
        <f>SUM(G120+G221)</f>
        <v>0</v>
      </c>
      <c r="H450" s="73">
        <f t="shared" si="107"/>
        <v>0</v>
      </c>
      <c r="I450" s="145"/>
      <c r="J450" s="181"/>
      <c r="K450" s="182"/>
      <c r="L450" s="63">
        <f t="shared" si="108"/>
        <v>248</v>
      </c>
      <c r="N450" s="136"/>
    </row>
    <row r="451" spans="1:14" s="97" customFormat="1" ht="12.75">
      <c r="A451" s="217"/>
      <c r="B451" s="73" t="s">
        <v>61</v>
      </c>
      <c r="C451" s="143">
        <f>SUM(C222)</f>
        <v>75</v>
      </c>
      <c r="D451" s="144">
        <f>SUM(D222)</f>
        <v>0</v>
      </c>
      <c r="E451" s="73">
        <f t="shared" si="106"/>
        <v>75</v>
      </c>
      <c r="F451" s="143">
        <f>SUM(F222)</f>
        <v>0</v>
      </c>
      <c r="G451" s="144">
        <f>SUM(G222)</f>
        <v>0</v>
      </c>
      <c r="H451" s="73">
        <f t="shared" si="107"/>
        <v>0</v>
      </c>
      <c r="I451" s="145"/>
      <c r="J451" s="181"/>
      <c r="K451" s="182"/>
      <c r="L451" s="63">
        <f t="shared" si="108"/>
        <v>75</v>
      </c>
      <c r="N451" s="136"/>
    </row>
    <row r="452" spans="1:14" s="97" customFormat="1" ht="13.5" thickBot="1">
      <c r="A452" s="165" t="s">
        <v>16</v>
      </c>
      <c r="B452" s="166"/>
      <c r="C452" s="102">
        <f>SUM(C438+C424)</f>
        <v>7163</v>
      </c>
      <c r="D452" s="80">
        <f aca="true" t="shared" si="109" ref="D452:J452">SUM(D446:D451)</f>
        <v>2901</v>
      </c>
      <c r="E452" s="171">
        <f t="shared" si="109"/>
        <v>10064</v>
      </c>
      <c r="F452" s="102">
        <f>SUM(F446:F451)</f>
        <v>1431</v>
      </c>
      <c r="G452" s="80">
        <f t="shared" si="109"/>
        <v>515</v>
      </c>
      <c r="H452" s="171">
        <f t="shared" si="109"/>
        <v>1946</v>
      </c>
      <c r="I452" s="102">
        <f t="shared" si="109"/>
        <v>567</v>
      </c>
      <c r="J452" s="80">
        <f t="shared" si="109"/>
        <v>463</v>
      </c>
      <c r="K452" s="171">
        <f>SUM(I452:J452)</f>
        <v>1030</v>
      </c>
      <c r="L452" s="63">
        <f t="shared" si="108"/>
        <v>13040</v>
      </c>
      <c r="N452" s="136"/>
    </row>
    <row r="453" spans="1:14" s="97" customFormat="1" ht="12.75">
      <c r="A453" s="106"/>
      <c r="B453" s="64"/>
      <c r="C453" s="64"/>
      <c r="D453" s="64"/>
      <c r="E453" s="64"/>
      <c r="F453" s="64"/>
      <c r="G453" s="64"/>
      <c r="H453" s="64"/>
      <c r="I453" s="218" t="s">
        <v>18</v>
      </c>
      <c r="J453" s="219"/>
      <c r="K453" s="219"/>
      <c r="L453" s="98">
        <f>SUM(L24+L47+L74+L64+L97+L109+L122+L187+L210+L235+L237+L286+L305+L338+L361+L378+L389+L413)</f>
        <v>1892</v>
      </c>
      <c r="N453" s="136"/>
    </row>
    <row r="454" spans="1:14" s="97" customFormat="1" ht="13.5" thickBot="1">
      <c r="A454" s="106"/>
      <c r="B454" s="64"/>
      <c r="C454" s="64"/>
      <c r="D454" s="64"/>
      <c r="E454" s="64"/>
      <c r="F454" s="64"/>
      <c r="G454" s="64"/>
      <c r="H454" s="64"/>
      <c r="I454" s="206" t="s">
        <v>19</v>
      </c>
      <c r="J454" s="207"/>
      <c r="K454" s="207"/>
      <c r="L454" s="171">
        <f>SUM(L25+L48+L75+L65+L98+L110+L123+L188+L211+L236+L238+L287+L306+L339+L362+L379+L390+L414)</f>
        <v>1807</v>
      </c>
      <c r="N454" s="136"/>
    </row>
    <row r="455" spans="1:14" s="97" customFormat="1" ht="15.75" thickBot="1">
      <c r="A455" s="106"/>
      <c r="B455" s="64"/>
      <c r="C455" s="64"/>
      <c r="D455" s="64"/>
      <c r="E455" s="64"/>
      <c r="F455" s="64"/>
      <c r="G455" s="64"/>
      <c r="H455" s="64"/>
      <c r="I455" s="211" t="s">
        <v>16</v>
      </c>
      <c r="J455" s="212"/>
      <c r="K455" s="213"/>
      <c r="L455" s="111">
        <f>SUM(L441+L427)</f>
        <v>16739</v>
      </c>
      <c r="M455" s="136"/>
      <c r="N455" s="136"/>
    </row>
    <row r="456" spans="1:14" s="97" customFormat="1" ht="12.75">
      <c r="A456" s="106"/>
      <c r="B456" s="64"/>
      <c r="C456" s="64"/>
      <c r="D456" s="64"/>
      <c r="E456" s="64"/>
      <c r="F456" s="64"/>
      <c r="G456" s="64"/>
      <c r="H456" s="64"/>
      <c r="I456" s="64"/>
      <c r="J456" s="64"/>
      <c r="K456" s="64"/>
      <c r="L456" s="180"/>
      <c r="N456" s="136"/>
    </row>
    <row r="457" spans="1:14" s="97" customFormat="1" ht="12.75">
      <c r="A457" s="106"/>
      <c r="B457" s="64"/>
      <c r="C457" s="64"/>
      <c r="D457" s="64"/>
      <c r="E457" s="64"/>
      <c r="F457" s="64"/>
      <c r="G457" s="64"/>
      <c r="H457" s="64"/>
      <c r="I457" s="64"/>
      <c r="J457" s="64"/>
      <c r="K457" s="64"/>
      <c r="L457" s="180"/>
      <c r="N457" s="136"/>
    </row>
    <row r="458" spans="1:14" s="97" customFormat="1" ht="12.75">
      <c r="A458" s="106"/>
      <c r="B458" s="64"/>
      <c r="C458" s="64"/>
      <c r="D458" s="64"/>
      <c r="E458" s="64"/>
      <c r="F458" s="64"/>
      <c r="G458" s="64"/>
      <c r="H458" s="64"/>
      <c r="I458" s="64"/>
      <c r="J458" s="64"/>
      <c r="K458" s="64"/>
      <c r="L458" s="180"/>
      <c r="N458" s="136"/>
    </row>
    <row r="459" spans="1:14" s="97" customFormat="1" ht="12.75">
      <c r="A459" s="106"/>
      <c r="B459" s="64"/>
      <c r="C459" s="64"/>
      <c r="D459" s="64"/>
      <c r="E459" s="64"/>
      <c r="F459" s="64"/>
      <c r="G459" s="64"/>
      <c r="H459" s="64"/>
      <c r="I459" s="64"/>
      <c r="J459" s="64"/>
      <c r="K459" s="64"/>
      <c r="L459" s="180"/>
      <c r="N459" s="136"/>
    </row>
    <row r="460" spans="1:14" s="97" customFormat="1" ht="12.75">
      <c r="A460" s="106"/>
      <c r="B460" s="64"/>
      <c r="C460" s="64"/>
      <c r="D460" s="64"/>
      <c r="E460" s="64"/>
      <c r="F460" s="64"/>
      <c r="G460" s="64"/>
      <c r="H460" s="64"/>
      <c r="I460" s="64"/>
      <c r="J460" s="64"/>
      <c r="K460" s="64"/>
      <c r="L460" s="180"/>
      <c r="N460" s="136"/>
    </row>
    <row r="461" spans="1:14" s="97" customFormat="1" ht="12.75">
      <c r="A461" s="106"/>
      <c r="B461" s="64"/>
      <c r="C461" s="64"/>
      <c r="D461" s="64"/>
      <c r="E461" s="64"/>
      <c r="F461" s="64"/>
      <c r="G461" s="64"/>
      <c r="H461" s="64"/>
      <c r="I461" s="64"/>
      <c r="J461" s="64"/>
      <c r="K461" s="64"/>
      <c r="L461" s="180"/>
      <c r="N461" s="136"/>
    </row>
    <row r="462" spans="1:14" s="97" customFormat="1" ht="12.75">
      <c r="A462" s="106"/>
      <c r="B462" s="64"/>
      <c r="C462" s="64"/>
      <c r="D462" s="64"/>
      <c r="E462" s="64"/>
      <c r="F462" s="64"/>
      <c r="G462" s="64"/>
      <c r="H462" s="64"/>
      <c r="I462" s="64"/>
      <c r="J462" s="64"/>
      <c r="K462" s="64"/>
      <c r="L462" s="180"/>
      <c r="N462" s="136"/>
    </row>
    <row r="463" spans="1:14" s="97" customFormat="1" ht="12.75">
      <c r="A463" s="106"/>
      <c r="B463" s="64"/>
      <c r="C463" s="64"/>
      <c r="D463" s="64"/>
      <c r="E463" s="64"/>
      <c r="F463" s="64"/>
      <c r="G463" s="64"/>
      <c r="H463" s="64"/>
      <c r="I463" s="64"/>
      <c r="J463" s="64"/>
      <c r="K463" s="64"/>
      <c r="L463" s="180"/>
      <c r="N463" s="136"/>
    </row>
    <row r="464" spans="1:14" s="97" customFormat="1" ht="12.75">
      <c r="A464" s="106"/>
      <c r="B464" s="64"/>
      <c r="C464" s="64"/>
      <c r="D464" s="64"/>
      <c r="E464" s="64"/>
      <c r="F464" s="64"/>
      <c r="G464" s="64"/>
      <c r="H464" s="64"/>
      <c r="I464" s="64"/>
      <c r="J464" s="64"/>
      <c r="K464" s="64"/>
      <c r="L464" s="180"/>
      <c r="N464" s="136"/>
    </row>
    <row r="465" spans="1:14" s="97" customFormat="1" ht="12.75">
      <c r="A465" s="106"/>
      <c r="B465" s="64"/>
      <c r="C465" s="64"/>
      <c r="D465" s="64"/>
      <c r="E465" s="64"/>
      <c r="F465" s="64"/>
      <c r="G465" s="64"/>
      <c r="H465" s="64"/>
      <c r="I465" s="64"/>
      <c r="J465" s="64"/>
      <c r="K465" s="64"/>
      <c r="L465" s="180"/>
      <c r="N465" s="136"/>
    </row>
    <row r="466" spans="1:14" s="97" customFormat="1" ht="12.75">
      <c r="A466" s="106"/>
      <c r="B466" s="64"/>
      <c r="C466" s="64"/>
      <c r="D466" s="64"/>
      <c r="E466" s="64"/>
      <c r="F466" s="64"/>
      <c r="G466" s="64"/>
      <c r="H466" s="64"/>
      <c r="I466" s="64"/>
      <c r="J466" s="64"/>
      <c r="K466" s="64"/>
      <c r="L466" s="180"/>
      <c r="N466" s="136"/>
    </row>
    <row r="467" spans="1:14" s="97" customFormat="1" ht="12.75">
      <c r="A467" s="106"/>
      <c r="B467" s="64"/>
      <c r="C467" s="64"/>
      <c r="D467" s="64"/>
      <c r="E467" s="64"/>
      <c r="F467" s="64"/>
      <c r="G467" s="64"/>
      <c r="H467" s="64"/>
      <c r="I467" s="64"/>
      <c r="J467" s="64"/>
      <c r="K467" s="64"/>
      <c r="L467" s="180"/>
      <c r="N467" s="136"/>
    </row>
    <row r="468" spans="1:14" s="97" customFormat="1" ht="12.75">
      <c r="A468" s="106"/>
      <c r="B468" s="64"/>
      <c r="C468" s="64"/>
      <c r="D468" s="64"/>
      <c r="E468" s="64"/>
      <c r="F468" s="64"/>
      <c r="G468" s="64"/>
      <c r="H468" s="64"/>
      <c r="I468" s="64"/>
      <c r="J468" s="64"/>
      <c r="K468" s="64"/>
      <c r="L468" s="180"/>
      <c r="N468" s="136"/>
    </row>
  </sheetData>
  <sheetProtection/>
  <mergeCells count="304">
    <mergeCell ref="L310:L311"/>
    <mergeCell ref="I362:K362"/>
    <mergeCell ref="L291:L292"/>
    <mergeCell ref="I291:K291"/>
    <mergeCell ref="I343:K343"/>
    <mergeCell ref="C300:H300"/>
    <mergeCell ref="C301:H301"/>
    <mergeCell ref="A290:L290"/>
    <mergeCell ref="A291:A292"/>
    <mergeCell ref="B291:B292"/>
    <mergeCell ref="C291:E291"/>
    <mergeCell ref="F291:H291"/>
    <mergeCell ref="A350:A353"/>
    <mergeCell ref="A343:A344"/>
    <mergeCell ref="B343:B344"/>
    <mergeCell ref="I363:K363"/>
    <mergeCell ref="I361:K361"/>
    <mergeCell ref="A355:A358"/>
    <mergeCell ref="L343:L344"/>
    <mergeCell ref="C343:E343"/>
    <mergeCell ref="F343:H343"/>
    <mergeCell ref="A345:A348"/>
    <mergeCell ref="C302:H302"/>
    <mergeCell ref="C303:H303"/>
    <mergeCell ref="C304:H304"/>
    <mergeCell ref="C310:E310"/>
    <mergeCell ref="A312:A315"/>
    <mergeCell ref="A317:A320"/>
    <mergeCell ref="A310:A311"/>
    <mergeCell ref="B310:B311"/>
    <mergeCell ref="A337:B337"/>
    <mergeCell ref="A342:L342"/>
    <mergeCell ref="A322:A325"/>
    <mergeCell ref="A327:A330"/>
    <mergeCell ref="A332:A335"/>
    <mergeCell ref="I338:K338"/>
    <mergeCell ref="I339:K339"/>
    <mergeCell ref="I340:K340"/>
    <mergeCell ref="I288:K288"/>
    <mergeCell ref="F310:H310"/>
    <mergeCell ref="I305:K305"/>
    <mergeCell ref="I306:K306"/>
    <mergeCell ref="I307:K307"/>
    <mergeCell ref="I310:K310"/>
    <mergeCell ref="A298:L298"/>
    <mergeCell ref="A299:A303"/>
    <mergeCell ref="B299:H299"/>
    <mergeCell ref="A293:A296"/>
    <mergeCell ref="F242:H242"/>
    <mergeCell ref="A253:A256"/>
    <mergeCell ref="A262:A265"/>
    <mergeCell ref="A271:A274"/>
    <mergeCell ref="A285:B285"/>
    <mergeCell ref="A258:A261"/>
    <mergeCell ref="A267:A270"/>
    <mergeCell ref="A276:A279"/>
    <mergeCell ref="A280:A283"/>
    <mergeCell ref="I286:K286"/>
    <mergeCell ref="I242:K242"/>
    <mergeCell ref="A241:L241"/>
    <mergeCell ref="I237:K237"/>
    <mergeCell ref="L242:L243"/>
    <mergeCell ref="A244:A247"/>
    <mergeCell ref="A249:A252"/>
    <mergeCell ref="A242:A243"/>
    <mergeCell ref="B242:B243"/>
    <mergeCell ref="C242:E242"/>
    <mergeCell ref="I238:K238"/>
    <mergeCell ref="I239:K239"/>
    <mergeCell ref="C229:H229"/>
    <mergeCell ref="C230:H230"/>
    <mergeCell ref="C231:H231"/>
    <mergeCell ref="C232:H232"/>
    <mergeCell ref="C233:H233"/>
    <mergeCell ref="A5:L5"/>
    <mergeCell ref="A214:L214"/>
    <mergeCell ref="L215:L216"/>
    <mergeCell ref="C73:H73"/>
    <mergeCell ref="C21:H21"/>
    <mergeCell ref="A54:A62"/>
    <mergeCell ref="B57:B61"/>
    <mergeCell ref="C61:H61"/>
    <mergeCell ref="A20:A21"/>
    <mergeCell ref="C215:E215"/>
    <mergeCell ref="A217:A222"/>
    <mergeCell ref="F215:H215"/>
    <mergeCell ref="C20:H20"/>
    <mergeCell ref="I210:K210"/>
    <mergeCell ref="A234:B234"/>
    <mergeCell ref="I236:K236"/>
    <mergeCell ref="I215:K215"/>
    <mergeCell ref="A224:A227"/>
    <mergeCell ref="A215:A216"/>
    <mergeCell ref="B215:B216"/>
    <mergeCell ref="I211:K211"/>
    <mergeCell ref="A229:A232"/>
    <mergeCell ref="A194:A197"/>
    <mergeCell ref="A183:A185"/>
    <mergeCell ref="A199:A202"/>
    <mergeCell ref="A204:A207"/>
    <mergeCell ref="A192:A193"/>
    <mergeCell ref="B192:B193"/>
    <mergeCell ref="C192:E192"/>
    <mergeCell ref="F192:H192"/>
    <mergeCell ref="L192:L193"/>
    <mergeCell ref="A139:A142"/>
    <mergeCell ref="A149:A152"/>
    <mergeCell ref="A177:A180"/>
    <mergeCell ref="I188:K188"/>
    <mergeCell ref="I189:K189"/>
    <mergeCell ref="A164:A166"/>
    <mergeCell ref="A182:B182"/>
    <mergeCell ref="A168:A170"/>
    <mergeCell ref="A172:A175"/>
    <mergeCell ref="A134:A137"/>
    <mergeCell ref="A144:A147"/>
    <mergeCell ref="A154:A157"/>
    <mergeCell ref="A159:A162"/>
    <mergeCell ref="A129:A132"/>
    <mergeCell ref="A102:A103"/>
    <mergeCell ref="B102:B103"/>
    <mergeCell ref="A114:A115"/>
    <mergeCell ref="B114:B115"/>
    <mergeCell ref="A127:A128"/>
    <mergeCell ref="B127:B128"/>
    <mergeCell ref="A91:A94"/>
    <mergeCell ref="I97:K97"/>
    <mergeCell ref="A96:B96"/>
    <mergeCell ref="I98:K98"/>
    <mergeCell ref="C79:E79"/>
    <mergeCell ref="F79:H79"/>
    <mergeCell ref="A78:L78"/>
    <mergeCell ref="C102:E102"/>
    <mergeCell ref="F102:H102"/>
    <mergeCell ref="I79:K79"/>
    <mergeCell ref="L79:L80"/>
    <mergeCell ref="I99:K99"/>
    <mergeCell ref="A81:A84"/>
    <mergeCell ref="A86:A89"/>
    <mergeCell ref="I75:K75"/>
    <mergeCell ref="A52:A53"/>
    <mergeCell ref="B52:B53"/>
    <mergeCell ref="C52:E52"/>
    <mergeCell ref="C60:H60"/>
    <mergeCell ref="C57:H57"/>
    <mergeCell ref="C71:H71"/>
    <mergeCell ref="I64:K64"/>
    <mergeCell ref="I65:K65"/>
    <mergeCell ref="I66:K66"/>
    <mergeCell ref="I74:K74"/>
    <mergeCell ref="I49:K49"/>
    <mergeCell ref="A41:A44"/>
    <mergeCell ref="A51:L51"/>
    <mergeCell ref="I52:K52"/>
    <mergeCell ref="L52:L53"/>
    <mergeCell ref="F52:H52"/>
    <mergeCell ref="I47:K47"/>
    <mergeCell ref="I48:K48"/>
    <mergeCell ref="I24:K24"/>
    <mergeCell ref="I25:K25"/>
    <mergeCell ref="I29:K29"/>
    <mergeCell ref="L29:L30"/>
    <mergeCell ref="A31:A34"/>
    <mergeCell ref="A29:A30"/>
    <mergeCell ref="B29:B30"/>
    <mergeCell ref="C29:E29"/>
    <mergeCell ref="F29:H29"/>
    <mergeCell ref="C70:H70"/>
    <mergeCell ref="C72:H72"/>
    <mergeCell ref="B69:H69"/>
    <mergeCell ref="A23:B23"/>
    <mergeCell ref="A36:A39"/>
    <mergeCell ref="A46:B46"/>
    <mergeCell ref="A8:A9"/>
    <mergeCell ref="A7:L7"/>
    <mergeCell ref="L8:L9"/>
    <mergeCell ref="A10:A12"/>
    <mergeCell ref="C8:E8"/>
    <mergeCell ref="F8:H8"/>
    <mergeCell ref="I8:K8"/>
    <mergeCell ref="B8:B9"/>
    <mergeCell ref="A16:A18"/>
    <mergeCell ref="I26:K26"/>
    <mergeCell ref="A28:L28"/>
    <mergeCell ref="A79:A80"/>
    <mergeCell ref="B79:B80"/>
    <mergeCell ref="C58:H58"/>
    <mergeCell ref="C59:H59"/>
    <mergeCell ref="I76:K76"/>
    <mergeCell ref="A68:L68"/>
    <mergeCell ref="A69:A72"/>
    <mergeCell ref="I440:K440"/>
    <mergeCell ref="I441:K441"/>
    <mergeCell ref="I439:K439"/>
    <mergeCell ref="I414:K414"/>
    <mergeCell ref="A429:L429"/>
    <mergeCell ref="C430:E430"/>
    <mergeCell ref="A430:A437"/>
    <mergeCell ref="A417:L417"/>
    <mergeCell ref="L430:L431"/>
    <mergeCell ref="A101:L101"/>
    <mergeCell ref="L102:L103"/>
    <mergeCell ref="I111:K111"/>
    <mergeCell ref="L114:L115"/>
    <mergeCell ref="I109:K109"/>
    <mergeCell ref="A104:A107"/>
    <mergeCell ref="C114:E114"/>
    <mergeCell ref="F114:H114"/>
    <mergeCell ref="I102:K102"/>
    <mergeCell ref="I110:K110"/>
    <mergeCell ref="I114:K114"/>
    <mergeCell ref="A113:L113"/>
    <mergeCell ref="A116:A120"/>
    <mergeCell ref="L127:L128"/>
    <mergeCell ref="I187:K187"/>
    <mergeCell ref="L383:L384"/>
    <mergeCell ref="A360:B360"/>
    <mergeCell ref="A209:B209"/>
    <mergeCell ref="A367:L367"/>
    <mergeCell ref="A368:A369"/>
    <mergeCell ref="B368:B369"/>
    <mergeCell ref="I235:K235"/>
    <mergeCell ref="I127:K127"/>
    <mergeCell ref="F430:H430"/>
    <mergeCell ref="I430:K430"/>
    <mergeCell ref="A382:L382"/>
    <mergeCell ref="A383:A384"/>
    <mergeCell ref="B430:B431"/>
    <mergeCell ref="A409:A411"/>
    <mergeCell ref="I413:K413"/>
    <mergeCell ref="I122:K122"/>
    <mergeCell ref="I123:K123"/>
    <mergeCell ref="I124:K124"/>
    <mergeCell ref="B383:B384"/>
    <mergeCell ref="C383:E383"/>
    <mergeCell ref="C127:E127"/>
    <mergeCell ref="F127:H127"/>
    <mergeCell ref="I192:K192"/>
    <mergeCell ref="I212:K212"/>
    <mergeCell ref="A191:L191"/>
    <mergeCell ref="A385:A387"/>
    <mergeCell ref="A399:L399"/>
    <mergeCell ref="B406:B407"/>
    <mergeCell ref="C406:E406"/>
    <mergeCell ref="F383:H383"/>
    <mergeCell ref="I383:K383"/>
    <mergeCell ref="I400:K400"/>
    <mergeCell ref="I380:K380"/>
    <mergeCell ref="I389:K389"/>
    <mergeCell ref="I390:K390"/>
    <mergeCell ref="F368:H368"/>
    <mergeCell ref="A377:B377"/>
    <mergeCell ref="I378:K378"/>
    <mergeCell ref="A373:A374"/>
    <mergeCell ref="I406:K406"/>
    <mergeCell ref="I391:K391"/>
    <mergeCell ref="B400:B401"/>
    <mergeCell ref="C400:E400"/>
    <mergeCell ref="F400:H400"/>
    <mergeCell ref="A405:L405"/>
    <mergeCell ref="A406:A407"/>
    <mergeCell ref="A126:L126"/>
    <mergeCell ref="L444:L445"/>
    <mergeCell ref="A443:L443"/>
    <mergeCell ref="I427:K427"/>
    <mergeCell ref="I418:K418"/>
    <mergeCell ref="L418:L419"/>
    <mergeCell ref="I425:K425"/>
    <mergeCell ref="I426:K426"/>
    <mergeCell ref="A418:A423"/>
    <mergeCell ref="B418:B419"/>
    <mergeCell ref="I455:K455"/>
    <mergeCell ref="A444:A451"/>
    <mergeCell ref="B444:B445"/>
    <mergeCell ref="C444:E444"/>
    <mergeCell ref="F444:H444"/>
    <mergeCell ref="I444:K444"/>
    <mergeCell ref="I453:K453"/>
    <mergeCell ref="I454:K454"/>
    <mergeCell ref="F418:H418"/>
    <mergeCell ref="C418:E418"/>
    <mergeCell ref="L400:L401"/>
    <mergeCell ref="A393:L393"/>
    <mergeCell ref="A394:A395"/>
    <mergeCell ref="L394:L395"/>
    <mergeCell ref="A400:A401"/>
    <mergeCell ref="L406:L407"/>
    <mergeCell ref="I415:K415"/>
    <mergeCell ref="F406:H406"/>
    <mergeCell ref="I287:K287"/>
    <mergeCell ref="B394:B395"/>
    <mergeCell ref="C394:E394"/>
    <mergeCell ref="F394:H394"/>
    <mergeCell ref="I394:K394"/>
    <mergeCell ref="C368:E368"/>
    <mergeCell ref="A309:L309"/>
    <mergeCell ref="I368:K368"/>
    <mergeCell ref="L368:L369"/>
    <mergeCell ref="I379:K379"/>
    <mergeCell ref="A186:B186"/>
    <mergeCell ref="C183:H183"/>
    <mergeCell ref="C184:H184"/>
    <mergeCell ref="C185:H185"/>
    <mergeCell ref="C186:H186"/>
  </mergeCells>
  <printOptions/>
  <pageMargins left="0.52" right="0.56" top="0.52" bottom="0.48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A</cp:lastModifiedBy>
  <cp:lastPrinted>2011-12-23T13:53:51Z</cp:lastPrinted>
  <dcterms:created xsi:type="dcterms:W3CDTF">2010-10-05T09:45:31Z</dcterms:created>
  <dcterms:modified xsi:type="dcterms:W3CDTF">2012-01-05T07:53:24Z</dcterms:modified>
  <cp:category/>
  <cp:version/>
  <cp:contentType/>
  <cp:contentStatus/>
</cp:coreProperties>
</file>